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čet za rok 2018\rozpocetk31122018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3" i="1"/>
  <c r="I44" i="1"/>
  <c r="I25" i="1"/>
  <c r="I26" i="1"/>
  <c r="I9" i="1" l="1"/>
  <c r="I11" i="1"/>
  <c r="I12" i="1"/>
  <c r="I13" i="1"/>
  <c r="I14" i="1"/>
  <c r="I15" i="1"/>
  <c r="I16" i="1"/>
  <c r="I17" i="1"/>
  <c r="I20" i="1"/>
  <c r="I24" i="1"/>
  <c r="I27" i="1"/>
  <c r="I28" i="1"/>
  <c r="I30" i="1"/>
  <c r="I31" i="1"/>
  <c r="I40" i="1"/>
  <c r="I42" i="1"/>
  <c r="I46" i="1"/>
  <c r="I6" i="1"/>
  <c r="H39" i="1"/>
  <c r="F45" i="1"/>
  <c r="F39" i="1"/>
  <c r="F35" i="1"/>
  <c r="F21" i="1"/>
  <c r="F34" i="1" s="1"/>
  <c r="F7" i="1"/>
  <c r="F36" i="1" s="1"/>
  <c r="E45" i="1"/>
  <c r="E39" i="1"/>
  <c r="E35" i="1"/>
  <c r="E34" i="1"/>
  <c r="E7" i="1"/>
  <c r="E36" i="1" s="1"/>
  <c r="E19" i="1" l="1"/>
  <c r="E49" i="1"/>
  <c r="F49" i="1"/>
  <c r="F37" i="1"/>
  <c r="F19" i="1"/>
  <c r="E37" i="1"/>
  <c r="G45" i="1"/>
  <c r="G39" i="1" l="1"/>
  <c r="I39" i="1" s="1"/>
  <c r="H45" i="1" l="1"/>
  <c r="I45" i="1" s="1"/>
  <c r="D45" i="1"/>
  <c r="C45" i="1"/>
  <c r="D39" i="1"/>
  <c r="C39" i="1"/>
  <c r="H35" i="1"/>
  <c r="G35" i="1"/>
  <c r="D35" i="1"/>
  <c r="C35" i="1"/>
  <c r="H21" i="1"/>
  <c r="G21" i="1"/>
  <c r="G34" i="1" s="1"/>
  <c r="D21" i="1"/>
  <c r="D34" i="1" s="1"/>
  <c r="C21" i="1"/>
  <c r="C34" i="1" s="1"/>
  <c r="H7" i="1"/>
  <c r="G7" i="1"/>
  <c r="D7" i="1"/>
  <c r="C7" i="1"/>
  <c r="D38" i="1" l="1"/>
  <c r="H34" i="1"/>
  <c r="I34" i="1" s="1"/>
  <c r="I21" i="1"/>
  <c r="I7" i="1"/>
  <c r="I35" i="1"/>
  <c r="C36" i="1"/>
  <c r="C37" i="1" s="1"/>
  <c r="G36" i="1"/>
  <c r="G37" i="1" s="1"/>
  <c r="C49" i="1"/>
  <c r="D36" i="1"/>
  <c r="D49" i="1" s="1"/>
  <c r="H36" i="1"/>
  <c r="C19" i="1"/>
  <c r="G19" i="1"/>
  <c r="D19" i="1"/>
  <c r="H19" i="1"/>
  <c r="I19" i="1" s="1"/>
  <c r="H49" i="1" l="1"/>
  <c r="I36" i="1"/>
  <c r="H37" i="1"/>
  <c r="I37" i="1" s="1"/>
  <c r="G49" i="1"/>
  <c r="D37" i="1"/>
  <c r="I49" i="1" l="1"/>
</calcChain>
</file>

<file path=xl/comments1.xml><?xml version="1.0" encoding="utf-8"?>
<comments xmlns="http://schemas.openxmlformats.org/spreadsheetml/2006/main">
  <authors>
    <author>PC</author>
  </authors>
  <commentList>
    <comment ref="D19" authorId="0" shapeId="0">
      <text>
        <r>
          <rPr>
            <b/>
            <sz val="9"/>
            <color indexed="81"/>
            <rFont val="Segoe UI"/>
            <family val="2"/>
            <charset val="238"/>
          </rPr>
          <t>PC: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<sst xmlns="http://schemas.openxmlformats.org/spreadsheetml/2006/main" count="64" uniqueCount="61">
  <si>
    <t>Bežný rozpočet, kapitálový rozpočet - sumarizácia</t>
  </si>
  <si>
    <t xml:space="preserve">Skutočné plnenie </t>
  </si>
  <si>
    <t xml:space="preserve"> Skutočnosť</t>
  </si>
  <si>
    <t xml:space="preserve">Rozpočet </t>
  </si>
  <si>
    <t>za rok 2015</t>
  </si>
  <si>
    <t>za rok 2016</t>
  </si>
  <si>
    <t>za rok 2017</t>
  </si>
  <si>
    <t>na rok 2018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</si>
  <si>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</si>
  <si>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</si>
  <si>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</si>
  <si>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</si>
  <si>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</si>
  <si>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</si>
  <si>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</si>
  <si>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</si>
  <si>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</si>
  <si>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</si>
  <si>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</si>
  <si>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</si>
  <si>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</si>
  <si>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</si>
  <si>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</si>
  <si>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</si>
  <si>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Kanalizácia</t>
  </si>
  <si>
    <t>MŠ rekonštrukcia</t>
  </si>
  <si>
    <t>ZBERNÝ DVOR</t>
  </si>
  <si>
    <t>PHSR, nákup pozemkov</t>
  </si>
  <si>
    <t>Traktor</t>
  </si>
  <si>
    <t>Rekonštrukcia ústr. Kúrenia KD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</si>
  <si>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</si>
  <si>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</si>
  <si>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</si>
  <si>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</si>
  <si>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</si>
  <si>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</si>
  <si>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</si>
  <si>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Prevody z mimorozpočtových fondov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</si>
  <si>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</si>
  <si>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</si>
  <si>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</si>
  <si>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</si>
  <si>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</si>
  <si>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</si>
  <si>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</si>
  <si>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</si>
  <si>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</si>
  <si>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</si>
  <si>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KAM SYST</t>
  </si>
  <si>
    <t>Nevyč prostr. min. rokov MŠ</t>
  </si>
  <si>
    <t>Kamerový system</t>
  </si>
  <si>
    <t>Altánok</t>
  </si>
  <si>
    <t>ZáBEZPEKA</t>
  </si>
  <si>
    <t>Has. zbrojnica</t>
  </si>
  <si>
    <t>Rozpočet po úprave</t>
  </si>
  <si>
    <t>% plnenie</t>
  </si>
  <si>
    <t>Čerpanie rozpočtu</t>
  </si>
  <si>
    <t xml:space="preserve"> Rozpočet obce Trstená na Ostrove k 31.12.2018 - sumarizácia</t>
  </si>
  <si>
    <t>ZELENÁ OÁZA traktor</t>
  </si>
  <si>
    <t>Vyhotovila : Anikó Csikmáková</t>
  </si>
  <si>
    <t>dňa. 17.01.2019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</si>
</sst>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/>
    <xf numFmtId="3" fontId="3" fillId="0" borderId="12" xfId="0" applyNumberFormat="1" applyFont="1" applyFill="1" applyBorder="1"/>
    <xf numFmtId="3" fontId="3" fillId="0" borderId="12" xfId="0" applyNumberFormat="1" applyFont="1" applyBorder="1"/>
    <xf numFmtId="0" fontId="0" fillId="0" borderId="13" xfId="0" applyBorder="1"/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/>
    <xf numFmtId="3" fontId="3" fillId="0" borderId="16" xfId="0" applyNumberFormat="1" applyFont="1" applyFill="1" applyBorder="1"/>
    <xf numFmtId="3" fontId="3" fillId="0" borderId="13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13" xfId="0" applyFont="1" applyFill="1" applyBorder="1"/>
    <xf numFmtId="0" fontId="6" fillId="0" borderId="18" xfId="0" applyFont="1" applyFill="1" applyBorder="1"/>
    <xf numFmtId="4" fontId="7" fillId="0" borderId="18" xfId="0" applyNumberFormat="1" applyFont="1" applyBorder="1"/>
    <xf numFmtId="0" fontId="0" fillId="0" borderId="18" xfId="0" applyBorder="1"/>
    <xf numFmtId="0" fontId="8" fillId="0" borderId="13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3" fontId="7" fillId="0" borderId="18" xfId="0" applyNumberFormat="1" applyFont="1" applyBorder="1"/>
    <xf numFmtId="1" fontId="0" fillId="0" borderId="18" xfId="0" applyNumberFormat="1" applyBorder="1"/>
    <xf numFmtId="0" fontId="8" fillId="0" borderId="13" xfId="0" applyFont="1" applyFill="1" applyBorder="1"/>
    <xf numFmtId="0" fontId="8" fillId="0" borderId="18" xfId="0" applyFont="1" applyFill="1" applyBorder="1"/>
    <xf numFmtId="3" fontId="7" fillId="0" borderId="13" xfId="0" applyNumberFormat="1" applyFont="1" applyBorder="1"/>
    <xf numFmtId="0" fontId="9" fillId="0" borderId="13" xfId="0" applyFont="1" applyFill="1" applyBorder="1"/>
    <xf numFmtId="0" fontId="9" fillId="0" borderId="19" xfId="0" applyFont="1" applyFill="1" applyBorder="1"/>
    <xf numFmtId="3" fontId="0" fillId="0" borderId="16" xfId="0" applyNumberFormat="1" applyBorder="1"/>
    <xf numFmtId="0" fontId="9" fillId="0" borderId="15" xfId="0" applyFont="1" applyFill="1" applyBorder="1"/>
    <xf numFmtId="3" fontId="3" fillId="0" borderId="18" xfId="0" applyNumberFormat="1" applyFont="1" applyFill="1" applyBorder="1"/>
    <xf numFmtId="0" fontId="3" fillId="0" borderId="13" xfId="0" applyFont="1" applyFill="1" applyBorder="1"/>
    <xf numFmtId="0" fontId="3" fillId="0" borderId="18" xfId="0" applyFont="1" applyFill="1" applyBorder="1"/>
    <xf numFmtId="0" fontId="9" fillId="0" borderId="16" xfId="0" applyFont="1" applyFill="1" applyBorder="1"/>
    <xf numFmtId="0" fontId="10" fillId="0" borderId="13" xfId="0" applyFont="1" applyFill="1" applyBorder="1"/>
    <xf numFmtId="0" fontId="10" fillId="0" borderId="18" xfId="0" applyFont="1" applyFill="1" applyBorder="1"/>
    <xf numFmtId="3" fontId="10" fillId="0" borderId="18" xfId="0" applyNumberFormat="1" applyFont="1" applyFill="1" applyBorder="1"/>
    <xf numFmtId="0" fontId="10" fillId="0" borderId="9" xfId="0" applyFont="1" applyFill="1" applyBorder="1"/>
    <xf numFmtId="0" fontId="10" fillId="0" borderId="19" xfId="0" applyFont="1" applyFill="1" applyBorder="1"/>
    <xf numFmtId="0" fontId="11" fillId="0" borderId="20" xfId="0" applyFont="1" applyFill="1" applyBorder="1"/>
    <xf numFmtId="1" fontId="3" fillId="0" borderId="21" xfId="0" applyNumberFormat="1" applyFont="1" applyBorder="1"/>
    <xf numFmtId="0" fontId="11" fillId="0" borderId="23" xfId="0" applyFont="1" applyFill="1" applyBorder="1"/>
    <xf numFmtId="0" fontId="3" fillId="0" borderId="26" xfId="0" applyFont="1" applyFill="1" applyBorder="1"/>
    <xf numFmtId="0" fontId="13" fillId="0" borderId="15" xfId="0" applyFont="1" applyFill="1" applyBorder="1"/>
    <xf numFmtId="0" fontId="13" fillId="0" borderId="13" xfId="0" applyFont="1" applyFill="1" applyBorder="1"/>
    <xf numFmtId="0" fontId="3" fillId="0" borderId="23" xfId="0" applyFont="1" applyFill="1" applyBorder="1"/>
    <xf numFmtId="0" fontId="13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14" fillId="0" borderId="31" xfId="0" applyFont="1" applyFill="1" applyBorder="1"/>
    <xf numFmtId="0" fontId="5" fillId="0" borderId="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Border="1" applyAlignment="1">
      <alignment horizontal="left"/>
    </xf>
    <xf numFmtId="49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0" fillId="0" borderId="34" xfId="0" applyBorder="1"/>
    <xf numFmtId="3" fontId="19" fillId="0" borderId="15" xfId="0" applyNumberFormat="1" applyFont="1" applyBorder="1"/>
    <xf numFmtId="3" fontId="0" fillId="0" borderId="13" xfId="0" applyNumberFormat="1" applyBorder="1"/>
    <xf numFmtId="3" fontId="3" fillId="0" borderId="18" xfId="0" applyNumberFormat="1" applyFont="1" applyBorder="1"/>
    <xf numFmtId="3" fontId="19" fillId="0" borderId="13" xfId="0" applyNumberFormat="1" applyFont="1" applyBorder="1"/>
    <xf numFmtId="3" fontId="0" fillId="0" borderId="18" xfId="0" applyNumberFormat="1" applyBorder="1"/>
    <xf numFmtId="3" fontId="9" fillId="0" borderId="16" xfId="0" applyNumberFormat="1" applyFont="1" applyFill="1" applyBorder="1"/>
    <xf numFmtId="3" fontId="10" fillId="0" borderId="19" xfId="0" applyNumberFormat="1" applyFont="1" applyFill="1" applyBorder="1"/>
    <xf numFmtId="3" fontId="3" fillId="0" borderId="21" xfId="0" applyNumberFormat="1" applyFont="1" applyBorder="1"/>
    <xf numFmtId="3" fontId="11" fillId="0" borderId="24" xfId="0" applyNumberFormat="1" applyFont="1" applyFill="1" applyBorder="1"/>
    <xf numFmtId="3" fontId="3" fillId="0" borderId="25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Fill="1" applyBorder="1"/>
    <xf numFmtId="3" fontId="13" fillId="0" borderId="16" xfId="0" applyNumberFormat="1" applyFont="1" applyFill="1" applyBorder="1"/>
    <xf numFmtId="3" fontId="0" fillId="0" borderId="16" xfId="0" applyNumberFormat="1" applyBorder="1" applyAlignment="1">
      <alignment horizontal="right"/>
    </xf>
    <xf numFmtId="3" fontId="7" fillId="0" borderId="16" xfId="0" applyNumberFormat="1" applyFont="1" applyBorder="1"/>
    <xf numFmtId="3" fontId="3" fillId="0" borderId="24" xfId="0" applyNumberFormat="1" applyFont="1" applyFill="1" applyBorder="1"/>
    <xf numFmtId="3" fontId="0" fillId="0" borderId="16" xfId="0" applyNumberFormat="1" applyFont="1" applyBorder="1"/>
    <xf numFmtId="3" fontId="0" fillId="0" borderId="29" xfId="0" applyNumberFormat="1" applyFont="1" applyBorder="1"/>
    <xf numFmtId="3" fontId="14" fillId="0" borderId="32" xfId="0" applyNumberFormat="1" applyFont="1" applyFill="1" applyBorder="1"/>
    <xf numFmtId="3" fontId="13" fillId="0" borderId="13" xfId="0" applyNumberFormat="1" applyFont="1" applyFill="1" applyBorder="1"/>
    <xf numFmtId="3" fontId="0" fillId="0" borderId="13" xfId="0" applyNumberFormat="1" applyFont="1" applyBorder="1"/>
    <xf numFmtId="0" fontId="5" fillId="0" borderId="39" xfId="0" applyFont="1" applyFill="1" applyBorder="1" applyAlignment="1">
      <alignment horizontal="center"/>
    </xf>
    <xf numFmtId="0" fontId="13" fillId="0" borderId="20" xfId="0" applyFont="1" applyFill="1" applyBorder="1"/>
    <xf numFmtId="3" fontId="13" fillId="0" borderId="21" xfId="0" applyNumberFormat="1" applyFont="1" applyFill="1" applyBorder="1"/>
    <xf numFmtId="3" fontId="0" fillId="0" borderId="21" xfId="0" applyNumberFormat="1" applyBorder="1" applyAlignment="1">
      <alignment horizontal="right"/>
    </xf>
    <xf numFmtId="3" fontId="0" fillId="0" borderId="21" xfId="0" applyNumberFormat="1" applyBorder="1"/>
    <xf numFmtId="4" fontId="19" fillId="0" borderId="35" xfId="0" applyNumberFormat="1" applyFont="1" applyBorder="1"/>
    <xf numFmtId="4" fontId="19" fillId="0" borderId="22" xfId="0" applyNumberFormat="1" applyFont="1" applyBorder="1"/>
    <xf numFmtId="4" fontId="19" fillId="0" borderId="28" xfId="0" applyNumberFormat="1" applyFont="1" applyBorder="1"/>
    <xf numFmtId="4" fontId="19" fillId="0" borderId="27" xfId="0" applyNumberFormat="1" applyFont="1" applyBorder="1"/>
    <xf numFmtId="0" fontId="13" fillId="0" borderId="17" xfId="0" applyFont="1" applyFill="1" applyBorder="1" applyAlignment="1">
      <alignment horizontal="center"/>
    </xf>
    <xf numFmtId="4" fontId="19" fillId="0" borderId="33" xfId="0" applyNumberFormat="1" applyFont="1" applyBorder="1"/>
    <xf numFmtId="0" fontId="22" fillId="0" borderId="13" xfId="0" applyFont="1" applyBorder="1"/>
    <xf numFmtId="49" fontId="2" fillId="0" borderId="8" xfId="0" applyNumberFormat="1" applyFont="1" applyFill="1" applyBorder="1" applyAlignment="1">
      <alignment horizontal="left" vertical="center"/>
    </xf>
    <xf numFmtId="14" fontId="4" fillId="0" borderId="7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Fill="1" applyBorder="1" applyAlignment="1">
      <alignment horizontal="left" vertical="center"/>
    </xf>
    <xf numFmtId="49" fontId="23" fillId="0" borderId="0" xfId="0" applyNumberFormat="1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15" sqref="K15"/>
    </sheetView>
  </sheetViews>
  <sheetFormatPr defaultRowHeight="15" x14ac:dyDescent="0.25"/>
  <cols>
    <col min="1" max="1" width="7" customWidth="1"/>
    <col min="2" max="2" width="42.7109375" customWidth="1"/>
    <col min="3" max="3" width="11" customWidth="1"/>
    <col min="4" max="4" width="11.7109375" customWidth="1"/>
    <col min="5" max="5" width="10.28515625" customWidth="1"/>
    <col min="6" max="6" width="11" customWidth="1"/>
    <col min="7" max="7" width="10.28515625" customWidth="1"/>
    <col min="8" max="8" width="14" customWidth="1"/>
    <col min="9" max="9" width="11.140625" customWidth="1"/>
  </cols>
  <sheetData>
    <row r="1" spans="1:9" ht="18.75" thickBot="1" x14ac:dyDescent="0.3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00" t="s">
        <v>0</v>
      </c>
      <c r="B2" s="101"/>
      <c r="C2" s="2"/>
      <c r="D2" s="3"/>
      <c r="E2" s="4"/>
      <c r="F2" s="2"/>
      <c r="G2" s="2"/>
      <c r="H2" s="3"/>
      <c r="I2" s="2"/>
    </row>
    <row r="3" spans="1:9" ht="26.25" x14ac:dyDescent="0.25">
      <c r="A3" s="102"/>
      <c r="B3" s="103"/>
      <c r="C3" s="5" t="s">
        <v>1</v>
      </c>
      <c r="D3" s="6" t="s">
        <v>1</v>
      </c>
      <c r="E3" s="7" t="s">
        <v>2</v>
      </c>
      <c r="F3" s="8" t="s">
        <v>3</v>
      </c>
      <c r="G3" s="5" t="s">
        <v>54</v>
      </c>
      <c r="H3" s="6" t="s">
        <v>56</v>
      </c>
      <c r="I3" s="5" t="s">
        <v>55</v>
      </c>
    </row>
    <row r="4" spans="1:9" ht="15.75" thickBot="1" x14ac:dyDescent="0.3">
      <c r="A4" s="102"/>
      <c r="B4" s="103"/>
      <c r="C4" s="9" t="s">
        <v>4</v>
      </c>
      <c r="D4" s="10" t="s">
        <v>5</v>
      </c>
      <c r="E4" s="12" t="s">
        <v>6</v>
      </c>
      <c r="F4" s="9" t="s">
        <v>7</v>
      </c>
      <c r="G4" s="11" t="s">
        <v>7</v>
      </c>
      <c r="H4" s="99">
        <v>43465</v>
      </c>
      <c r="I4" s="11"/>
    </row>
    <row r="5" spans="1:9" ht="15.75" thickBot="1" x14ac:dyDescent="0.3">
      <c r="A5" s="104"/>
      <c r="B5" s="105"/>
      <c r="C5" s="98"/>
      <c r="D5" s="13"/>
      <c r="E5" s="14"/>
      <c r="F5" s="64"/>
      <c r="G5" s="64"/>
      <c r="H5" s="64"/>
      <c r="I5" s="64"/>
    </row>
    <row r="6" spans="1:9" x14ac:dyDescent="0.25">
      <c r="A6" s="15">
        <v>1</v>
      </c>
      <c r="B6" s="16" t="s">
        <v>8</v>
      </c>
      <c r="C6" s="17">
        <v>195396</v>
      </c>
      <c r="D6" s="17">
        <v>268558</v>
      </c>
      <c r="E6" s="18">
        <v>225396</v>
      </c>
      <c r="F6" s="65">
        <v>227888</v>
      </c>
      <c r="G6" s="65">
        <v>238800</v>
      </c>
      <c r="H6" s="65">
        <v>242356</v>
      </c>
      <c r="I6" s="91">
        <f>H6/G6*100</f>
        <v>101.48911222780571</v>
      </c>
    </row>
    <row r="7" spans="1:9" x14ac:dyDescent="0.25">
      <c r="A7" s="20">
        <v>2</v>
      </c>
      <c r="B7" s="21" t="s">
        <v>9</v>
      </c>
      <c r="C7" s="22">
        <f>SUM(C9:C17)</f>
        <v>173983</v>
      </c>
      <c r="D7" s="22">
        <f t="shared" ref="D7:H7" si="0">SUM(D9:D17)</f>
        <v>262488</v>
      </c>
      <c r="E7" s="22">
        <f t="shared" ref="E7:F7" si="1">SUM(E9:E17)</f>
        <v>241657</v>
      </c>
      <c r="F7" s="23">
        <f t="shared" si="1"/>
        <v>227774</v>
      </c>
      <c r="G7" s="23">
        <f t="shared" si="0"/>
        <v>239863</v>
      </c>
      <c r="H7" s="23">
        <f t="shared" si="0"/>
        <v>245002</v>
      </c>
      <c r="I7" s="91">
        <f t="shared" ref="I7:I49" si="2">H7/G7*100</f>
        <v>102.14247299500133</v>
      </c>
    </row>
    <row r="8" spans="1:9" x14ac:dyDescent="0.25">
      <c r="A8" s="24">
        <v>3</v>
      </c>
      <c r="B8" s="25" t="s">
        <v>10</v>
      </c>
      <c r="C8" s="26"/>
      <c r="D8" s="27"/>
      <c r="E8" s="28"/>
      <c r="F8" s="19"/>
      <c r="G8" s="19"/>
      <c r="H8" s="19"/>
      <c r="I8" s="91"/>
    </row>
    <row r="9" spans="1:9" x14ac:dyDescent="0.25">
      <c r="A9" s="24">
        <v>4</v>
      </c>
      <c r="B9" s="29" t="s">
        <v>11</v>
      </c>
      <c r="C9" s="30">
        <v>64351</v>
      </c>
      <c r="D9" s="31">
        <v>83677</v>
      </c>
      <c r="E9" s="32">
        <v>122414</v>
      </c>
      <c r="F9" s="19">
        <v>115057</v>
      </c>
      <c r="G9" s="19">
        <v>115593</v>
      </c>
      <c r="H9" s="97">
        <v>127476</v>
      </c>
      <c r="I9" s="91">
        <f t="shared" si="2"/>
        <v>110.28003425812982</v>
      </c>
    </row>
    <row r="10" spans="1:9" x14ac:dyDescent="0.25">
      <c r="A10" s="24">
        <v>5</v>
      </c>
      <c r="B10" s="33" t="s">
        <v>12</v>
      </c>
      <c r="C10" s="34">
        <v>54</v>
      </c>
      <c r="D10" s="31">
        <v>50</v>
      </c>
      <c r="E10" s="32">
        <v>0</v>
      </c>
      <c r="F10" s="19">
        <v>0</v>
      </c>
      <c r="G10" s="19">
        <v>0</v>
      </c>
      <c r="H10" s="19">
        <v>0</v>
      </c>
      <c r="I10" s="91"/>
    </row>
    <row r="11" spans="1:9" x14ac:dyDescent="0.25">
      <c r="A11" s="24">
        <v>6</v>
      </c>
      <c r="B11" s="33" t="s">
        <v>13</v>
      </c>
      <c r="C11" s="34">
        <v>1663</v>
      </c>
      <c r="D11" s="31">
        <v>3120</v>
      </c>
      <c r="E11" s="32">
        <v>7710</v>
      </c>
      <c r="F11" s="19">
        <v>6315</v>
      </c>
      <c r="G11" s="19">
        <v>6315</v>
      </c>
      <c r="H11" s="19">
        <v>6294</v>
      </c>
      <c r="I11" s="91">
        <f t="shared" si="2"/>
        <v>99.667458432304031</v>
      </c>
    </row>
    <row r="12" spans="1:9" x14ac:dyDescent="0.25">
      <c r="A12" s="24">
        <v>7</v>
      </c>
      <c r="B12" s="33" t="s">
        <v>14</v>
      </c>
      <c r="C12" s="34">
        <v>2893</v>
      </c>
      <c r="D12" s="31">
        <v>1961</v>
      </c>
      <c r="E12" s="32">
        <v>2387</v>
      </c>
      <c r="F12" s="19">
        <v>4498</v>
      </c>
      <c r="G12" s="19">
        <v>4602</v>
      </c>
      <c r="H12" s="19">
        <v>6618</v>
      </c>
      <c r="I12" s="91">
        <f t="shared" si="2"/>
        <v>143.80704041720992</v>
      </c>
    </row>
    <row r="13" spans="1:9" x14ac:dyDescent="0.25">
      <c r="A13" s="24">
        <v>8</v>
      </c>
      <c r="B13" s="33" t="s">
        <v>15</v>
      </c>
      <c r="C13" s="34">
        <v>11235</v>
      </c>
      <c r="D13" s="31">
        <v>62456</v>
      </c>
      <c r="E13" s="32">
        <v>13464</v>
      </c>
      <c r="F13" s="19">
        <v>15734</v>
      </c>
      <c r="G13" s="19">
        <v>16734</v>
      </c>
      <c r="H13" s="19">
        <v>15977</v>
      </c>
      <c r="I13" s="91">
        <f t="shared" si="2"/>
        <v>95.476275845583842</v>
      </c>
    </row>
    <row r="14" spans="1:9" x14ac:dyDescent="0.25">
      <c r="A14" s="24">
        <v>9</v>
      </c>
      <c r="B14" s="33" t="s">
        <v>16</v>
      </c>
      <c r="C14" s="34">
        <v>3317</v>
      </c>
      <c r="D14" s="31">
        <v>5937</v>
      </c>
      <c r="E14" s="32">
        <v>5831</v>
      </c>
      <c r="F14" s="19">
        <v>6000</v>
      </c>
      <c r="G14" s="19">
        <v>6000</v>
      </c>
      <c r="H14" s="19">
        <v>6029</v>
      </c>
      <c r="I14" s="91">
        <f t="shared" si="2"/>
        <v>100.48333333333332</v>
      </c>
    </row>
    <row r="15" spans="1:9" x14ac:dyDescent="0.25">
      <c r="A15" s="20">
        <v>10</v>
      </c>
      <c r="B15" s="33" t="s">
        <v>17</v>
      </c>
      <c r="C15" s="34">
        <v>12930</v>
      </c>
      <c r="D15" s="31">
        <v>22797</v>
      </c>
      <c r="E15" s="32">
        <v>36089</v>
      </c>
      <c r="F15" s="19">
        <v>28840</v>
      </c>
      <c r="G15" s="19">
        <v>34197</v>
      </c>
      <c r="H15" s="97">
        <v>26977</v>
      </c>
      <c r="I15" s="91">
        <f t="shared" si="2"/>
        <v>78.887036874579636</v>
      </c>
    </row>
    <row r="16" spans="1:9" x14ac:dyDescent="0.25">
      <c r="A16" s="24">
        <v>11</v>
      </c>
      <c r="B16" s="33" t="s">
        <v>18</v>
      </c>
      <c r="C16" s="34">
        <v>73976</v>
      </c>
      <c r="D16" s="31">
        <v>78582</v>
      </c>
      <c r="E16" s="28">
        <v>45585</v>
      </c>
      <c r="F16" s="19">
        <v>48330</v>
      </c>
      <c r="G16" s="19">
        <v>48330</v>
      </c>
      <c r="H16" s="19">
        <v>47656</v>
      </c>
      <c r="I16" s="91">
        <f t="shared" si="2"/>
        <v>98.605421063521632</v>
      </c>
    </row>
    <row r="17" spans="1:9" x14ac:dyDescent="0.25">
      <c r="A17" s="24">
        <v>12</v>
      </c>
      <c r="B17" s="33" t="s">
        <v>19</v>
      </c>
      <c r="C17" s="33">
        <v>3564</v>
      </c>
      <c r="D17" s="35">
        <v>3908</v>
      </c>
      <c r="E17" s="28">
        <v>8177</v>
      </c>
      <c r="F17" s="19">
        <v>3000</v>
      </c>
      <c r="G17" s="19">
        <v>8092</v>
      </c>
      <c r="H17" s="19">
        <v>7975</v>
      </c>
      <c r="I17" s="91">
        <f t="shared" si="2"/>
        <v>98.554127533366284</v>
      </c>
    </row>
    <row r="18" spans="1:9" x14ac:dyDescent="0.25">
      <c r="A18" s="20">
        <v>13</v>
      </c>
      <c r="B18" s="36" t="s">
        <v>20</v>
      </c>
      <c r="C18" s="37"/>
      <c r="D18" s="38"/>
      <c r="E18" s="32"/>
      <c r="F18" s="19"/>
      <c r="G18" s="19"/>
      <c r="H18" s="19"/>
      <c r="I18" s="91"/>
    </row>
    <row r="19" spans="1:9" x14ac:dyDescent="0.25">
      <c r="A19" s="24"/>
      <c r="B19" s="39" t="s">
        <v>21</v>
      </c>
      <c r="C19" s="40">
        <f>C6-C7</f>
        <v>21413</v>
      </c>
      <c r="D19" s="40">
        <f>D6-D7</f>
        <v>6070</v>
      </c>
      <c r="E19" s="40">
        <f>E6-E7</f>
        <v>-16261</v>
      </c>
      <c r="F19" s="23">
        <f t="shared" ref="F19" si="3">F6-F7</f>
        <v>114</v>
      </c>
      <c r="G19" s="23">
        <f t="shared" ref="G19:H19" si="4">G6-G7</f>
        <v>-1063</v>
      </c>
      <c r="H19" s="23">
        <f t="shared" si="4"/>
        <v>-2646</v>
      </c>
      <c r="I19" s="91">
        <f t="shared" si="2"/>
        <v>248.91815616180622</v>
      </c>
    </row>
    <row r="20" spans="1:9" x14ac:dyDescent="0.25">
      <c r="A20" s="20">
        <v>14</v>
      </c>
      <c r="B20" s="41" t="s">
        <v>22</v>
      </c>
      <c r="C20" s="42">
        <v>0</v>
      </c>
      <c r="D20" s="67">
        <v>71433</v>
      </c>
      <c r="E20" s="67">
        <v>127853</v>
      </c>
      <c r="F20" s="68">
        <v>5000</v>
      </c>
      <c r="G20" s="68">
        <v>169353</v>
      </c>
      <c r="H20" s="66">
        <v>164353</v>
      </c>
      <c r="I20" s="91">
        <f t="shared" si="2"/>
        <v>97.047586992849261</v>
      </c>
    </row>
    <row r="21" spans="1:9" x14ac:dyDescent="0.25">
      <c r="A21" s="24">
        <v>16</v>
      </c>
      <c r="B21" s="41" t="s">
        <v>23</v>
      </c>
      <c r="C21" s="42">
        <f>SUM(C23:C32)</f>
        <v>12053</v>
      </c>
      <c r="D21" s="40">
        <f t="shared" ref="D21:H21" si="5">SUM(D23:D32)</f>
        <v>71579</v>
      </c>
      <c r="E21" s="40">
        <v>35721</v>
      </c>
      <c r="F21" s="40">
        <f t="shared" ref="F21" si="6">SUM(F23:F32)</f>
        <v>108822</v>
      </c>
      <c r="G21" s="40">
        <f t="shared" si="5"/>
        <v>266312</v>
      </c>
      <c r="H21" s="40">
        <f t="shared" si="5"/>
        <v>157054.76</v>
      </c>
      <c r="I21" s="91">
        <f t="shared" si="2"/>
        <v>58.973970380606211</v>
      </c>
    </row>
    <row r="22" spans="1:9" x14ac:dyDescent="0.25">
      <c r="A22" s="24">
        <v>17</v>
      </c>
      <c r="B22" s="25" t="s">
        <v>10</v>
      </c>
      <c r="C22" s="26"/>
      <c r="D22" s="31"/>
      <c r="E22" s="69"/>
      <c r="F22" s="66"/>
      <c r="G22" s="66"/>
      <c r="H22" s="66"/>
      <c r="I22" s="91"/>
    </row>
    <row r="23" spans="1:9" x14ac:dyDescent="0.25">
      <c r="A23" s="24">
        <v>18</v>
      </c>
      <c r="B23" s="33" t="s">
        <v>24</v>
      </c>
      <c r="C23" s="34">
        <v>3253</v>
      </c>
      <c r="D23" s="31">
        <v>16</v>
      </c>
      <c r="E23" s="69"/>
      <c r="F23" s="66"/>
      <c r="G23" s="66"/>
      <c r="H23" s="66">
        <v>250</v>
      </c>
      <c r="I23" s="91"/>
    </row>
    <row r="24" spans="1:9" x14ac:dyDescent="0.25">
      <c r="A24" s="20">
        <v>19</v>
      </c>
      <c r="B24" s="33" t="s">
        <v>25</v>
      </c>
      <c r="C24" s="34"/>
      <c r="D24" s="31"/>
      <c r="E24" s="69">
        <v>9702</v>
      </c>
      <c r="F24" s="66">
        <v>102122</v>
      </c>
      <c r="G24" s="66">
        <v>104122</v>
      </c>
      <c r="H24" s="66">
        <v>0</v>
      </c>
      <c r="I24" s="91">
        <f t="shared" si="2"/>
        <v>0</v>
      </c>
    </row>
    <row r="25" spans="1:9" x14ac:dyDescent="0.25">
      <c r="A25" s="24">
        <v>20</v>
      </c>
      <c r="B25" s="33" t="s">
        <v>26</v>
      </c>
      <c r="C25" s="34"/>
      <c r="D25" s="31"/>
      <c r="E25" s="69">
        <v>1831</v>
      </c>
      <c r="F25" s="66"/>
      <c r="G25" s="66">
        <v>140590</v>
      </c>
      <c r="H25" s="66">
        <v>139628</v>
      </c>
      <c r="I25" s="91">
        <f t="shared" si="2"/>
        <v>99.315740806600743</v>
      </c>
    </row>
    <row r="26" spans="1:9" x14ac:dyDescent="0.25">
      <c r="A26" s="24">
        <v>21</v>
      </c>
      <c r="B26" s="33" t="s">
        <v>27</v>
      </c>
      <c r="C26" s="34">
        <v>600</v>
      </c>
      <c r="D26" s="69"/>
      <c r="E26" s="69">
        <v>24219</v>
      </c>
      <c r="F26" s="66"/>
      <c r="G26" s="66">
        <v>200</v>
      </c>
      <c r="H26" s="66">
        <v>100</v>
      </c>
      <c r="I26" s="91">
        <f t="shared" si="2"/>
        <v>50</v>
      </c>
    </row>
    <row r="27" spans="1:9" x14ac:dyDescent="0.25">
      <c r="A27" s="24"/>
      <c r="B27" s="33" t="s">
        <v>51</v>
      </c>
      <c r="C27" s="34"/>
      <c r="D27" s="69"/>
      <c r="E27" s="69"/>
      <c r="F27" s="66">
        <v>1000</v>
      </c>
      <c r="G27" s="66">
        <v>7900</v>
      </c>
      <c r="H27" s="66">
        <v>7868</v>
      </c>
      <c r="I27" s="91">
        <f t="shared" si="2"/>
        <v>99.594936708860757</v>
      </c>
    </row>
    <row r="28" spans="1:9" x14ac:dyDescent="0.25">
      <c r="A28" s="24"/>
      <c r="B28" s="33" t="s">
        <v>58</v>
      </c>
      <c r="C28" s="34"/>
      <c r="D28" s="69"/>
      <c r="E28" s="69"/>
      <c r="F28" s="66">
        <v>700</v>
      </c>
      <c r="G28" s="66">
        <v>2500</v>
      </c>
      <c r="H28" s="66"/>
      <c r="I28" s="91">
        <f t="shared" si="2"/>
        <v>0</v>
      </c>
    </row>
    <row r="29" spans="1:9" x14ac:dyDescent="0.25">
      <c r="A29" s="24"/>
      <c r="B29" s="33" t="s">
        <v>28</v>
      </c>
      <c r="C29" s="34">
        <v>3290</v>
      </c>
      <c r="D29" s="69"/>
      <c r="E29" s="69"/>
      <c r="F29" s="66"/>
      <c r="G29" s="66"/>
      <c r="H29" s="66"/>
      <c r="I29" s="91"/>
    </row>
    <row r="30" spans="1:9" x14ac:dyDescent="0.25">
      <c r="A30" s="24"/>
      <c r="B30" s="33" t="s">
        <v>50</v>
      </c>
      <c r="C30" s="34"/>
      <c r="D30" s="69"/>
      <c r="E30" s="69"/>
      <c r="F30" s="66">
        <v>5000</v>
      </c>
      <c r="G30" s="66">
        <v>6900</v>
      </c>
      <c r="H30" s="66">
        <v>6938.76</v>
      </c>
      <c r="I30" s="91">
        <f t="shared" si="2"/>
        <v>100.56173913043477</v>
      </c>
    </row>
    <row r="31" spans="1:9" x14ac:dyDescent="0.25">
      <c r="A31" s="24"/>
      <c r="B31" s="33" t="s">
        <v>53</v>
      </c>
      <c r="C31" s="34"/>
      <c r="D31" s="69"/>
      <c r="E31" s="69"/>
      <c r="F31" s="66"/>
      <c r="G31" s="66">
        <v>4100</v>
      </c>
      <c r="H31" s="66">
        <v>2270</v>
      </c>
      <c r="I31" s="91">
        <f t="shared" si="2"/>
        <v>55.365853658536594</v>
      </c>
    </row>
    <row r="32" spans="1:9" x14ac:dyDescent="0.25">
      <c r="A32" s="24">
        <v>22</v>
      </c>
      <c r="B32" s="33" t="s">
        <v>29</v>
      </c>
      <c r="C32" s="33">
        <v>4910</v>
      </c>
      <c r="D32" s="69">
        <v>71563</v>
      </c>
      <c r="E32" s="69"/>
      <c r="F32" s="66"/>
      <c r="G32" s="66"/>
      <c r="H32" s="66"/>
      <c r="I32" s="91"/>
    </row>
    <row r="33" spans="1:9" x14ac:dyDescent="0.25">
      <c r="A33" s="24">
        <v>23</v>
      </c>
      <c r="B33" s="36" t="s">
        <v>30</v>
      </c>
      <c r="C33" s="36"/>
      <c r="D33" s="69"/>
      <c r="E33" s="69"/>
      <c r="F33" s="66"/>
      <c r="G33" s="66"/>
      <c r="H33" s="66"/>
      <c r="I33" s="91"/>
    </row>
    <row r="34" spans="1:9" x14ac:dyDescent="0.25">
      <c r="A34" s="20"/>
      <c r="B34" s="39" t="s">
        <v>31</v>
      </c>
      <c r="C34" s="43">
        <f>DC20-C21</f>
        <v>-12053</v>
      </c>
      <c r="D34" s="70">
        <f>D20-D21</f>
        <v>-146</v>
      </c>
      <c r="E34" s="70">
        <f t="shared" ref="E34:F34" si="7">E20-E21</f>
        <v>92132</v>
      </c>
      <c r="F34" s="70">
        <f t="shared" si="7"/>
        <v>-103822</v>
      </c>
      <c r="G34" s="70">
        <f t="shared" ref="G34:H34" si="8">G20-G21</f>
        <v>-96959</v>
      </c>
      <c r="H34" s="70">
        <f t="shared" si="8"/>
        <v>7298.2399999999907</v>
      </c>
      <c r="I34" s="91">
        <f t="shared" si="2"/>
        <v>-7.5271403376684889</v>
      </c>
    </row>
    <row r="35" spans="1:9" x14ac:dyDescent="0.25">
      <c r="A35" s="24">
        <v>24</v>
      </c>
      <c r="B35" s="44" t="s">
        <v>32</v>
      </c>
      <c r="C35" s="45">
        <f t="shared" ref="C35:H36" si="9">C6+C20</f>
        <v>195396</v>
      </c>
      <c r="D35" s="46">
        <f t="shared" si="9"/>
        <v>339991</v>
      </c>
      <c r="E35" s="46">
        <f t="shared" ref="E35:F35" si="10">E6+E20</f>
        <v>353249</v>
      </c>
      <c r="F35" s="46">
        <f t="shared" si="10"/>
        <v>232888</v>
      </c>
      <c r="G35" s="46">
        <f t="shared" si="9"/>
        <v>408153</v>
      </c>
      <c r="H35" s="46">
        <f t="shared" si="9"/>
        <v>406709</v>
      </c>
      <c r="I35" s="91">
        <f t="shared" si="2"/>
        <v>99.646211102209222</v>
      </c>
    </row>
    <row r="36" spans="1:9" x14ac:dyDescent="0.25">
      <c r="A36" s="24">
        <v>25</v>
      </c>
      <c r="B36" s="47" t="s">
        <v>33</v>
      </c>
      <c r="C36" s="48">
        <f t="shared" si="9"/>
        <v>186036</v>
      </c>
      <c r="D36" s="71">
        <f t="shared" si="9"/>
        <v>334067</v>
      </c>
      <c r="E36" s="71">
        <f t="shared" ref="E36:F36" si="11">E7+E21</f>
        <v>277378</v>
      </c>
      <c r="F36" s="71">
        <f t="shared" si="11"/>
        <v>336596</v>
      </c>
      <c r="G36" s="71">
        <f t="shared" si="9"/>
        <v>506175</v>
      </c>
      <c r="H36" s="71">
        <f t="shared" si="9"/>
        <v>402056.76</v>
      </c>
      <c r="I36" s="91">
        <f t="shared" si="2"/>
        <v>79.430386723959117</v>
      </c>
    </row>
    <row r="37" spans="1:9" ht="16.5" thickBot="1" x14ac:dyDescent="0.3">
      <c r="A37" s="24">
        <v>26</v>
      </c>
      <c r="B37" s="49" t="s">
        <v>34</v>
      </c>
      <c r="C37" s="50">
        <f>C35-C36</f>
        <v>9360</v>
      </c>
      <c r="D37" s="72">
        <f t="shared" ref="D37:H37" si="12">D35-D36</f>
        <v>5924</v>
      </c>
      <c r="E37" s="72">
        <f t="shared" ref="E37:F37" si="13">E35-E36</f>
        <v>75871</v>
      </c>
      <c r="F37" s="72">
        <f t="shared" si="13"/>
        <v>-103708</v>
      </c>
      <c r="G37" s="72">
        <f t="shared" si="12"/>
        <v>-98022</v>
      </c>
      <c r="H37" s="72">
        <f t="shared" si="12"/>
        <v>4652.2399999999907</v>
      </c>
      <c r="I37" s="92">
        <f t="shared" si="2"/>
        <v>-4.7461182183591344</v>
      </c>
    </row>
    <row r="38" spans="1:9" ht="20.25" thickTop="1" thickBot="1" x14ac:dyDescent="0.3">
      <c r="A38" s="20">
        <v>27</v>
      </c>
      <c r="B38" s="51" t="s">
        <v>35</v>
      </c>
      <c r="C38" s="73"/>
      <c r="D38" s="74">
        <f>D39-D45</f>
        <v>1700</v>
      </c>
      <c r="E38" s="75"/>
      <c r="F38" s="66"/>
      <c r="G38" s="66"/>
      <c r="H38" s="66"/>
      <c r="I38" s="93"/>
    </row>
    <row r="39" spans="1:9" ht="16.5" thickTop="1" thickBot="1" x14ac:dyDescent="0.3">
      <c r="A39" s="24">
        <v>28</v>
      </c>
      <c r="B39" s="52" t="s">
        <v>36</v>
      </c>
      <c r="C39" s="76">
        <f>SUM(C40)</f>
        <v>7700</v>
      </c>
      <c r="D39" s="76">
        <f t="shared" ref="D39" si="14">SUM(D40)</f>
        <v>5000</v>
      </c>
      <c r="E39" s="76">
        <f>SUM(E40:E44)</f>
        <v>43893</v>
      </c>
      <c r="F39" s="76">
        <f>SUM(F40:F44)</f>
        <v>118867</v>
      </c>
      <c r="G39" s="76">
        <f>SUM(G40:G44)</f>
        <v>143144</v>
      </c>
      <c r="H39" s="76">
        <f>SUM(H40:H44)</f>
        <v>30877</v>
      </c>
      <c r="I39" s="94">
        <f t="shared" si="2"/>
        <v>21.570586262784332</v>
      </c>
    </row>
    <row r="40" spans="1:9" ht="15.75" thickTop="1" x14ac:dyDescent="0.25">
      <c r="A40" s="24">
        <v>29</v>
      </c>
      <c r="B40" s="53" t="s">
        <v>37</v>
      </c>
      <c r="C40" s="77">
        <v>7700</v>
      </c>
      <c r="D40" s="78">
        <v>5000</v>
      </c>
      <c r="E40" s="79">
        <v>17741</v>
      </c>
      <c r="F40" s="66">
        <v>2635</v>
      </c>
      <c r="G40" s="66">
        <v>3912</v>
      </c>
      <c r="H40" s="66">
        <v>2877</v>
      </c>
      <c r="I40" s="91">
        <f t="shared" si="2"/>
        <v>73.542944785276077</v>
      </c>
    </row>
    <row r="41" spans="1:9" x14ac:dyDescent="0.25">
      <c r="A41" s="24"/>
      <c r="B41" s="53" t="s">
        <v>47</v>
      </c>
      <c r="C41" s="77"/>
      <c r="D41" s="78"/>
      <c r="E41" s="79">
        <v>9110</v>
      </c>
      <c r="F41" s="69">
        <v>9110</v>
      </c>
      <c r="G41" s="69">
        <v>9110</v>
      </c>
      <c r="H41" s="69"/>
      <c r="I41" s="91"/>
    </row>
    <row r="42" spans="1:9" x14ac:dyDescent="0.25">
      <c r="A42" s="24"/>
      <c r="B42" s="53" t="s">
        <v>48</v>
      </c>
      <c r="C42" s="77"/>
      <c r="D42" s="78"/>
      <c r="E42" s="79"/>
      <c r="F42" s="69">
        <v>5000</v>
      </c>
      <c r="G42" s="69">
        <v>5000</v>
      </c>
      <c r="H42" s="69">
        <v>5000</v>
      </c>
      <c r="I42" s="91">
        <f t="shared" si="2"/>
        <v>100</v>
      </c>
    </row>
    <row r="43" spans="1:9" x14ac:dyDescent="0.25">
      <c r="A43" s="24"/>
      <c r="B43" s="53" t="s">
        <v>49</v>
      </c>
      <c r="C43" s="77"/>
      <c r="D43" s="78"/>
      <c r="E43" s="79"/>
      <c r="F43" s="69">
        <v>102122</v>
      </c>
      <c r="G43" s="69">
        <v>102122</v>
      </c>
      <c r="H43" s="69"/>
      <c r="I43" s="91">
        <f t="shared" si="2"/>
        <v>0</v>
      </c>
    </row>
    <row r="44" spans="1:9" ht="15.75" thickBot="1" x14ac:dyDescent="0.3">
      <c r="A44" s="86"/>
      <c r="B44" s="87" t="s">
        <v>38</v>
      </c>
      <c r="C44" s="88"/>
      <c r="D44" s="89"/>
      <c r="E44" s="90">
        <v>17042</v>
      </c>
      <c r="F44" s="90">
        <v>0</v>
      </c>
      <c r="G44" s="90">
        <v>23000</v>
      </c>
      <c r="H44" s="90">
        <v>23000</v>
      </c>
      <c r="I44" s="91">
        <f t="shared" si="2"/>
        <v>100</v>
      </c>
    </row>
    <row r="45" spans="1:9" ht="16.5" thickTop="1" thickBot="1" x14ac:dyDescent="0.3">
      <c r="A45" s="20">
        <v>30</v>
      </c>
      <c r="B45" s="55" t="s">
        <v>39</v>
      </c>
      <c r="C45" s="80">
        <f>SUM(C46)</f>
        <v>3300</v>
      </c>
      <c r="D45" s="80">
        <f t="shared" ref="D45:H45" si="15">SUM(D46)</f>
        <v>3300</v>
      </c>
      <c r="E45" s="80">
        <f>SUM(E46:E47)</f>
        <v>3300</v>
      </c>
      <c r="F45" s="80">
        <f>SUM(F46:F48)</f>
        <v>15110</v>
      </c>
      <c r="G45" s="80">
        <f>SUM(G46:G48)</f>
        <v>15110</v>
      </c>
      <c r="H45" s="80">
        <f t="shared" si="15"/>
        <v>5550</v>
      </c>
      <c r="I45" s="94">
        <f t="shared" si="2"/>
        <v>36.730641958967567</v>
      </c>
    </row>
    <row r="46" spans="1:9" ht="15.75" thickTop="1" x14ac:dyDescent="0.25">
      <c r="A46" s="56">
        <v>31</v>
      </c>
      <c r="B46" s="53" t="s">
        <v>40</v>
      </c>
      <c r="C46" s="77">
        <v>3300</v>
      </c>
      <c r="D46" s="81">
        <v>3300</v>
      </c>
      <c r="E46" s="82">
        <v>3300</v>
      </c>
      <c r="F46" s="66">
        <v>6000</v>
      </c>
      <c r="G46" s="66">
        <v>6000</v>
      </c>
      <c r="H46" s="66">
        <v>5550</v>
      </c>
      <c r="I46" s="91">
        <f t="shared" si="2"/>
        <v>92.5</v>
      </c>
    </row>
    <row r="47" spans="1:9" x14ac:dyDescent="0.25">
      <c r="A47" s="95"/>
      <c r="B47" s="54" t="s">
        <v>46</v>
      </c>
      <c r="C47" s="84"/>
      <c r="D47" s="85"/>
      <c r="E47" s="85"/>
      <c r="F47" s="66">
        <v>0</v>
      </c>
      <c r="G47" s="66">
        <v>0</v>
      </c>
      <c r="H47" s="66"/>
      <c r="I47" s="91"/>
    </row>
    <row r="48" spans="1:9" x14ac:dyDescent="0.25">
      <c r="A48" s="95"/>
      <c r="B48" s="54" t="s">
        <v>52</v>
      </c>
      <c r="C48" s="84"/>
      <c r="D48" s="85"/>
      <c r="E48" s="85"/>
      <c r="F48" s="66">
        <v>9110</v>
      </c>
      <c r="G48" s="66">
        <v>9110</v>
      </c>
      <c r="H48" s="66"/>
      <c r="I48" s="91">
        <f t="shared" si="2"/>
        <v>0</v>
      </c>
    </row>
    <row r="49" spans="1:9" ht="15.75" thickBot="1" x14ac:dyDescent="0.3">
      <c r="A49" s="57"/>
      <c r="B49" s="58" t="s">
        <v>41</v>
      </c>
      <c r="C49" s="83">
        <f>C35+C39-C36-C45</f>
        <v>13760</v>
      </c>
      <c r="D49" s="83">
        <f t="shared" ref="D49:H49" si="16">D35+D39-D36-D45</f>
        <v>7624</v>
      </c>
      <c r="E49" s="83">
        <f t="shared" ref="E49:F49" si="17">E35+E39-E36-E45</f>
        <v>116464</v>
      </c>
      <c r="F49" s="83">
        <f t="shared" si="17"/>
        <v>49</v>
      </c>
      <c r="G49" s="83">
        <f t="shared" si="16"/>
        <v>30012</v>
      </c>
      <c r="H49" s="83">
        <f t="shared" si="16"/>
        <v>29979.239999999991</v>
      </c>
      <c r="I49" s="96">
        <f t="shared" si="2"/>
        <v>99.890843662534962</v>
      </c>
    </row>
    <row r="50" spans="1:9" x14ac:dyDescent="0.25">
      <c r="A50" s="59"/>
      <c r="B50" s="60"/>
      <c r="C50" s="60"/>
    </row>
    <row r="51" spans="1:9" ht="15.75" x14ac:dyDescent="0.25">
      <c r="A51" s="61" t="s">
        <v>42</v>
      </c>
      <c r="B51" s="62"/>
      <c r="C51" s="62"/>
    </row>
    <row r="52" spans="1:9" ht="15.75" x14ac:dyDescent="0.25">
      <c r="A52" s="61" t="s">
        <v>43</v>
      </c>
      <c r="B52" s="62"/>
      <c r="C52" s="62"/>
    </row>
    <row r="53" spans="1:9" ht="15.75" x14ac:dyDescent="0.25">
      <c r="A53" s="61" t="s">
        <v>44</v>
      </c>
      <c r="B53" s="62"/>
      <c r="C53" s="62"/>
    </row>
    <row r="54" spans="1:9" ht="15.75" x14ac:dyDescent="0.25">
      <c r="A54" s="61" t="s">
        <v>45</v>
      </c>
      <c r="B54" s="62"/>
      <c r="C54" s="62"/>
    </row>
    <row r="55" spans="1:9" ht="15.75" x14ac:dyDescent="0.25">
      <c r="A55" s="63"/>
      <c r="B55" s="62"/>
      <c r="C55" s="62"/>
    </row>
    <row r="56" spans="1:9" ht="15.75" x14ac:dyDescent="0.25">
      <c r="A56" s="61"/>
      <c r="B56" s="106" t="s">
        <v>59</v>
      </c>
      <c r="C56" s="62"/>
    </row>
    <row r="57" spans="1:9" ht="15.75" x14ac:dyDescent="0.25">
      <c r="A57" s="61"/>
      <c r="B57" s="106" t="s">
        <v>60</v>
      </c>
      <c r="C57" s="62"/>
    </row>
  </sheetData>
  <mergeCells count="1">
    <mergeCell ref="A2:B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2019-01-17T10:44:23Z</cp:lastPrinted>
  <dcterms:created xsi:type="dcterms:W3CDTF">2018-01-15T08:31:03Z</dcterms:created>
  <dcterms:modified xsi:type="dcterms:W3CDTF">2019-01-17T10:44:40Z</dcterms:modified>
</cp:coreProperties>
</file>