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2016\cerapanie k 30062016\"/>
    </mc:Choice>
  </mc:AlternateContent>
  <bookViews>
    <workbookView xWindow="0" yWindow="0" windowWidth="28170" windowHeight="1236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Hárok1!$A$1:$F$47</definedName>
  </definedNames>
  <calcPr calcId="152511"/>
</workbook>
</file>

<file path=xl/calcChain.xml><?xml version="1.0" encoding="utf-8"?>
<calcChain xmlns="http://schemas.openxmlformats.org/spreadsheetml/2006/main">
  <c r="G8" i="1" l="1"/>
  <c r="G10" i="1"/>
  <c r="G11" i="1"/>
  <c r="G12" i="1"/>
  <c r="G13" i="1"/>
  <c r="G14" i="1"/>
  <c r="G15" i="1"/>
  <c r="G16" i="1"/>
  <c r="G17" i="1"/>
  <c r="G18" i="1"/>
  <c r="G21" i="1"/>
  <c r="G22" i="1"/>
  <c r="G24" i="1"/>
  <c r="G26" i="1"/>
  <c r="G28" i="1"/>
  <c r="G31" i="1"/>
  <c r="G32" i="1"/>
  <c r="G35" i="1"/>
  <c r="G36" i="1"/>
  <c r="G37" i="1"/>
  <c r="G38" i="1"/>
  <c r="G7" i="1"/>
  <c r="D8" i="1" l="1"/>
  <c r="E8" i="1"/>
  <c r="F8" i="1"/>
  <c r="D35" i="1" l="1"/>
  <c r="E35" i="1"/>
  <c r="F35" i="1"/>
  <c r="D37" i="1"/>
  <c r="F37" i="1"/>
  <c r="D34" i="1" l="1"/>
  <c r="E32" i="1"/>
  <c r="F32" i="1"/>
  <c r="E31" i="1"/>
  <c r="F31" i="1"/>
  <c r="D32" i="1"/>
  <c r="D31" i="1"/>
  <c r="E20" i="1"/>
  <c r="F20" i="1"/>
  <c r="D20" i="1"/>
  <c r="F33" i="1" l="1"/>
  <c r="F39" i="1"/>
  <c r="E33" i="1"/>
  <c r="E39" i="1"/>
  <c r="D39" i="1"/>
  <c r="D33" i="1"/>
</calcChain>
</file>

<file path=xl/sharedStrings.xml><?xml version="1.0" encoding="utf-8"?>
<sst xmlns="http://schemas.openxmlformats.org/spreadsheetml/2006/main" count="47" uniqueCount="44">
  <si>
    <t>Bežný rozpočet, kapitálový rozpočet - sumarizácia</t>
  </si>
  <si>
    <t>Bežné príjmy spolu:</t>
  </si>
  <si>
    <t>Bežné výdavky spolu:</t>
  </si>
  <si>
    <t xml:space="preserve">   z toho:</t>
  </si>
  <si>
    <t>Prebytok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</si>
  <si>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</si>
  <si>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</si>
  <si>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</si>
  <si>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</si>
  <si>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</si>
  <si>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VÝDAVKY SPOLU (bežné + kapitálové):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</si>
  <si>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</si>
  <si>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</si>
  <si>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</si>
  <si>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</si>
  <si>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</si>
  <si>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</si>
  <si>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</si>
  <si>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Výdavky </t>
  </si>
  <si>
    <t xml:space="preserve">na rok </t>
  </si>
  <si>
    <t>Schodok</t>
  </si>
  <si>
    <t xml:space="preserve">        Bývanie a občianska vybavenosť </t>
  </si>
  <si>
    <t xml:space="preserve">        Vzdelávanie </t>
  </si>
  <si>
    <t xml:space="preserve">        Sociálne zabezpečenie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</si>
  <si>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</si>
  <si>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</si>
  <si>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</si>
  <si>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</si>
  <si>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Rekreácia, kultúra a náboženstvo </t>
  </si>
  <si>
    <t xml:space="preserve">        Verejnej správy, ekonomická a rozpočtová oblasť</t>
  </si>
  <si>
    <t>Prevody z mimorozpočtových fondov</t>
  </si>
  <si>
    <t>Spkácanie istiny bankového úveru</t>
  </si>
  <si>
    <t>Traktor</t>
  </si>
  <si>
    <t>Kanalizácia</t>
  </si>
  <si>
    <t>Prípr.projekt.dok.-KD plyn. has. zbr. , DP........</t>
  </si>
  <si>
    <t>PHSR, nákup pozemkov</t>
  </si>
  <si>
    <t>Rekonštrukcia ústr. Kúrenia KD</t>
  </si>
  <si>
    <t>Rozpočet</t>
  </si>
  <si>
    <t>po úprave</t>
  </si>
  <si>
    <t>Skutočnosť</t>
  </si>
  <si>
    <t>k 30.06.2016</t>
  </si>
  <si>
    <t>%</t>
  </si>
  <si>
    <t>plnenia</t>
  </si>
  <si>
    <t xml:space="preserve">     Plnenie rozpočtu obce Trstená na Ostrove za I. polrok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</si>
</sst>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6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0" xfId="0" applyFont="1"/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0" borderId="0" xfId="0" applyFont="1"/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0" fillId="0" borderId="2" xfId="0" applyBorder="1"/>
    <xf numFmtId="0" fontId="0" fillId="0" borderId="4" xfId="0" applyBorder="1"/>
    <xf numFmtId="0" fontId="4" fillId="0" borderId="10" xfId="0" applyFont="1" applyFill="1" applyBorder="1"/>
    <xf numFmtId="0" fontId="4" fillId="0" borderId="0" xfId="0" applyFont="1"/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4" xfId="0" applyFont="1" applyBorder="1"/>
    <xf numFmtId="1" fontId="4" fillId="0" borderId="13" xfId="0" applyNumberFormat="1" applyFont="1" applyBorder="1"/>
    <xf numFmtId="1" fontId="1" fillId="0" borderId="13" xfId="0" applyNumberFormat="1" applyFont="1" applyBorder="1"/>
    <xf numFmtId="0" fontId="18" fillId="0" borderId="2" xfId="0" applyFont="1" applyFill="1" applyBorder="1"/>
    <xf numFmtId="0" fontId="0" fillId="0" borderId="5" xfId="0" applyBorder="1"/>
    <xf numFmtId="0" fontId="3" fillId="0" borderId="14" xfId="0" applyFont="1" applyFill="1" applyBorder="1" applyAlignment="1">
      <alignment horizontal="center"/>
    </xf>
    <xf numFmtId="0" fontId="11" fillId="0" borderId="15" xfId="0" applyFont="1" applyFill="1" applyBorder="1"/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" fontId="1" fillId="0" borderId="13" xfId="0" applyNumberFormat="1" applyFont="1" applyBorder="1"/>
    <xf numFmtId="3" fontId="1" fillId="0" borderId="13" xfId="0" applyNumberFormat="1" applyFont="1" applyBorder="1"/>
    <xf numFmtId="2" fontId="1" fillId="0" borderId="13" xfId="0" applyNumberFormat="1" applyFont="1" applyBorder="1"/>
    <xf numFmtId="0" fontId="0" fillId="0" borderId="13" xfId="0" applyBorder="1"/>
    <xf numFmtId="0" fontId="4" fillId="0" borderId="13" xfId="0" applyFont="1" applyBorder="1"/>
    <xf numFmtId="0" fontId="0" fillId="0" borderId="19" xfId="0" applyBorder="1" applyAlignment="1">
      <alignment horizontal="right"/>
    </xf>
    <xf numFmtId="3" fontId="4" fillId="0" borderId="13" xfId="0" applyNumberFormat="1" applyFont="1" applyFill="1" applyBorder="1"/>
    <xf numFmtId="1" fontId="0" fillId="0" borderId="4" xfId="0" applyNumberFormat="1" applyBorder="1"/>
    <xf numFmtId="3" fontId="0" fillId="0" borderId="19" xfId="0" applyNumberFormat="1" applyBorder="1"/>
    <xf numFmtId="3" fontId="1" fillId="0" borderId="4" xfId="0" applyNumberFormat="1" applyFont="1" applyBorder="1"/>
    <xf numFmtId="1" fontId="0" fillId="0" borderId="19" xfId="0" applyNumberFormat="1" applyFont="1" applyBorder="1"/>
    <xf numFmtId="0" fontId="4" fillId="0" borderId="7" xfId="0" applyFont="1" applyFill="1" applyBorder="1"/>
    <xf numFmtId="0" fontId="4" fillId="0" borderId="7" xfId="0" applyFont="1" applyBorder="1"/>
    <xf numFmtId="0" fontId="18" fillId="0" borderId="1" xfId="0" applyFont="1" applyFill="1" applyBorder="1" applyAlignment="1">
      <alignment horizontal="center"/>
    </xf>
    <xf numFmtId="0" fontId="0" fillId="0" borderId="24" xfId="0" applyFont="1" applyBorder="1"/>
    <xf numFmtId="1" fontId="0" fillId="0" borderId="2" xfId="0" applyNumberFormat="1" applyBorder="1"/>
    <xf numFmtId="1" fontId="4" fillId="0" borderId="26" xfId="0" applyNumberFormat="1" applyFont="1" applyBorder="1"/>
    <xf numFmtId="1" fontId="4" fillId="0" borderId="6" xfId="0" applyNumberFormat="1" applyFont="1" applyBorder="1"/>
    <xf numFmtId="1" fontId="4" fillId="0" borderId="20" xfId="0" applyNumberFormat="1" applyFont="1" applyBorder="1"/>
    <xf numFmtId="0" fontId="4" fillId="0" borderId="19" xfId="0" applyFont="1" applyFill="1" applyBorder="1"/>
    <xf numFmtId="0" fontId="4" fillId="0" borderId="13" xfId="0" applyFont="1" applyFill="1" applyBorder="1"/>
    <xf numFmtId="0" fontId="4" fillId="0" borderId="20" xfId="0" applyFont="1" applyFill="1" applyBorder="1"/>
    <xf numFmtId="0" fontId="4" fillId="0" borderId="23" xfId="0" applyFont="1" applyFill="1" applyBorder="1"/>
    <xf numFmtId="0" fontId="11" fillId="0" borderId="21" xfId="0" applyFont="1" applyFill="1" applyBorder="1"/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0" xfId="0" applyBorder="1"/>
    <xf numFmtId="3" fontId="4" fillId="0" borderId="29" xfId="0" applyNumberFormat="1" applyFont="1" applyFill="1" applyBorder="1"/>
    <xf numFmtId="0" fontId="4" fillId="0" borderId="9" xfId="0" applyFont="1" applyBorder="1"/>
    <xf numFmtId="0" fontId="8" fillId="0" borderId="4" xfId="0" applyFont="1" applyFill="1" applyBorder="1"/>
    <xf numFmtId="49" fontId="2" fillId="0" borderId="16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" fillId="0" borderId="29" xfId="0" applyFont="1" applyBorder="1"/>
    <xf numFmtId="1" fontId="0" fillId="0" borderId="13" xfId="0" applyNumberFormat="1" applyBorder="1"/>
    <xf numFmtId="0" fontId="4" fillId="0" borderId="23" xfId="0" applyFont="1" applyBorder="1"/>
    <xf numFmtId="0" fontId="0" fillId="0" borderId="19" xfId="0" applyBorder="1"/>
    <xf numFmtId="0" fontId="0" fillId="0" borderId="31" xfId="0" applyFont="1" applyBorder="1"/>
    <xf numFmtId="49" fontId="19" fillId="0" borderId="3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12" xfId="0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workbookViewId="0">
      <selection activeCell="G3" sqref="G3"/>
    </sheetView>
  </sheetViews>
  <sheetFormatPr defaultRowHeight="12.75" x14ac:dyDescent="0.2"/>
  <cols>
    <col min="1" max="1" width="4.140625" customWidth="1"/>
    <col min="2" max="2" width="4" customWidth="1"/>
    <col min="3" max="3" width="46.85546875" customWidth="1"/>
    <col min="4" max="4" width="8.28515625" customWidth="1"/>
    <col min="6" max="6" width="10.140625" customWidth="1"/>
  </cols>
  <sheetData>
    <row r="1" spans="2:8" s="25" customFormat="1" x14ac:dyDescent="0.2"/>
    <row r="2" spans="2:8" s="19" customFormat="1" ht="18.75" thickBot="1" x14ac:dyDescent="0.3">
      <c r="B2" s="19" t="s">
        <v>43</v>
      </c>
    </row>
    <row r="3" spans="2:8" ht="13.15" customHeight="1" x14ac:dyDescent="0.2">
      <c r="B3" s="68" t="s">
        <v>0</v>
      </c>
      <c r="C3" s="69"/>
      <c r="D3" s="61" t="s">
        <v>37</v>
      </c>
      <c r="E3" s="72" t="s">
        <v>37</v>
      </c>
      <c r="F3" s="73" t="s">
        <v>39</v>
      </c>
      <c r="G3" s="79" t="s">
        <v>41</v>
      </c>
      <c r="H3" s="64"/>
    </row>
    <row r="4" spans="2:8" x14ac:dyDescent="0.2">
      <c r="B4" s="70"/>
      <c r="C4" s="71"/>
      <c r="D4" s="62" t="s">
        <v>19</v>
      </c>
      <c r="E4" s="26" t="s">
        <v>38</v>
      </c>
      <c r="F4" s="35" t="s">
        <v>40</v>
      </c>
      <c r="G4" s="80" t="s">
        <v>42</v>
      </c>
    </row>
    <row r="5" spans="2:8" ht="15" customHeight="1" thickBot="1" x14ac:dyDescent="0.25">
      <c r="B5" s="70"/>
      <c r="C5" s="71"/>
      <c r="D5" s="63">
        <v>2016</v>
      </c>
      <c r="E5" s="27"/>
      <c r="F5" s="36"/>
      <c r="G5" s="81"/>
    </row>
    <row r="6" spans="2:8" ht="0.6" hidden="1" customHeight="1" thickTop="1" thickBot="1" x14ac:dyDescent="0.25">
      <c r="B6" s="70"/>
      <c r="C6" s="71"/>
      <c r="D6" s="64"/>
      <c r="E6" s="32"/>
      <c r="F6" s="64"/>
      <c r="G6" s="32"/>
    </row>
    <row r="7" spans="2:8" x14ac:dyDescent="0.2">
      <c r="B7" s="20">
        <v>1</v>
      </c>
      <c r="C7" s="21" t="s">
        <v>1</v>
      </c>
      <c r="D7" s="65">
        <v>203784</v>
      </c>
      <c r="E7" s="66">
        <v>208884</v>
      </c>
      <c r="F7" s="74">
        <v>122076</v>
      </c>
      <c r="G7" s="82">
        <f>F7/E7*100</f>
        <v>58.442006089504218</v>
      </c>
    </row>
    <row r="8" spans="2:8" x14ac:dyDescent="0.2">
      <c r="B8" s="1">
        <v>2</v>
      </c>
      <c r="C8" s="2" t="s">
        <v>2</v>
      </c>
      <c r="D8" s="56">
        <f t="shared" ref="D8:F8" si="0">SUM(D10:D18)</f>
        <v>196939</v>
      </c>
      <c r="E8" s="56">
        <f t="shared" si="0"/>
        <v>202039</v>
      </c>
      <c r="F8" s="56">
        <f t="shared" si="0"/>
        <v>102412</v>
      </c>
      <c r="G8" s="83">
        <f t="shared" ref="G8:G39" si="1">F8/E8*100</f>
        <v>50.689223367765635</v>
      </c>
    </row>
    <row r="9" spans="2:8" x14ac:dyDescent="0.2">
      <c r="B9" s="3">
        <v>3</v>
      </c>
      <c r="C9" s="5" t="s">
        <v>3</v>
      </c>
      <c r="D9" s="37"/>
      <c r="E9" s="23"/>
      <c r="F9" s="40"/>
      <c r="G9" s="83"/>
    </row>
    <row r="10" spans="2:8" x14ac:dyDescent="0.2">
      <c r="B10" s="3">
        <v>4</v>
      </c>
      <c r="C10" s="6" t="s">
        <v>29</v>
      </c>
      <c r="D10" s="38">
        <v>76363</v>
      </c>
      <c r="E10" s="44">
        <v>76363</v>
      </c>
      <c r="F10" s="75">
        <v>42109</v>
      </c>
      <c r="G10" s="83">
        <f t="shared" si="1"/>
        <v>55.143197621884944</v>
      </c>
    </row>
    <row r="11" spans="2:8" x14ac:dyDescent="0.2">
      <c r="B11" s="3">
        <v>5</v>
      </c>
      <c r="C11" s="7" t="s">
        <v>24</v>
      </c>
      <c r="D11" s="38">
        <v>54</v>
      </c>
      <c r="E11" s="44">
        <v>54</v>
      </c>
      <c r="F11" s="75">
        <v>54</v>
      </c>
      <c r="G11" s="83">
        <f t="shared" si="1"/>
        <v>100</v>
      </c>
    </row>
    <row r="12" spans="2:8" x14ac:dyDescent="0.2">
      <c r="B12" s="3">
        <v>6</v>
      </c>
      <c r="C12" s="7" t="s">
        <v>25</v>
      </c>
      <c r="D12" s="38">
        <v>2025</v>
      </c>
      <c r="E12" s="44">
        <v>4025</v>
      </c>
      <c r="F12" s="75">
        <v>447</v>
      </c>
      <c r="G12" s="83">
        <f t="shared" si="1"/>
        <v>11.105590062111801</v>
      </c>
    </row>
    <row r="13" spans="2:8" x14ac:dyDescent="0.2">
      <c r="B13" s="3">
        <v>7</v>
      </c>
      <c r="C13" s="7" t="s">
        <v>26</v>
      </c>
      <c r="D13" s="38">
        <v>4199</v>
      </c>
      <c r="E13" s="44">
        <v>4199</v>
      </c>
      <c r="F13" s="75">
        <v>808</v>
      </c>
      <c r="G13" s="83">
        <f t="shared" si="1"/>
        <v>19.242676827816148</v>
      </c>
    </row>
    <row r="14" spans="2:8" x14ac:dyDescent="0.2">
      <c r="B14" s="3">
        <v>8</v>
      </c>
      <c r="C14" s="7" t="s">
        <v>27</v>
      </c>
      <c r="D14" s="38">
        <v>11950</v>
      </c>
      <c r="E14" s="44">
        <v>14450</v>
      </c>
      <c r="F14" s="75">
        <v>8816</v>
      </c>
      <c r="G14" s="83">
        <f t="shared" si="1"/>
        <v>61.010380622837367</v>
      </c>
    </row>
    <row r="15" spans="2:8" x14ac:dyDescent="0.2">
      <c r="B15" s="3">
        <v>9</v>
      </c>
      <c r="C15" s="7" t="s">
        <v>21</v>
      </c>
      <c r="D15" s="38">
        <v>5300</v>
      </c>
      <c r="E15" s="44">
        <v>5300</v>
      </c>
      <c r="F15" s="75">
        <v>2989</v>
      </c>
      <c r="G15" s="83">
        <f t="shared" si="1"/>
        <v>56.39622641509434</v>
      </c>
    </row>
    <row r="16" spans="2:8" x14ac:dyDescent="0.2">
      <c r="B16" s="1">
        <v>10</v>
      </c>
      <c r="C16" s="7" t="s">
        <v>28</v>
      </c>
      <c r="D16" s="38">
        <v>19140</v>
      </c>
      <c r="E16" s="44">
        <v>19440</v>
      </c>
      <c r="F16" s="75">
        <v>9499</v>
      </c>
      <c r="G16" s="83">
        <f t="shared" si="1"/>
        <v>48.863168724279838</v>
      </c>
    </row>
    <row r="17" spans="2:7" x14ac:dyDescent="0.2">
      <c r="B17" s="3">
        <v>11</v>
      </c>
      <c r="C17" s="7" t="s">
        <v>22</v>
      </c>
      <c r="D17" s="38">
        <v>74208</v>
      </c>
      <c r="E17" s="44">
        <v>74208</v>
      </c>
      <c r="F17" s="40">
        <v>37129</v>
      </c>
      <c r="G17" s="83">
        <f t="shared" si="1"/>
        <v>50.033689090125058</v>
      </c>
    </row>
    <row r="18" spans="2:7" x14ac:dyDescent="0.2">
      <c r="B18" s="3">
        <v>12</v>
      </c>
      <c r="C18" s="7" t="s">
        <v>23</v>
      </c>
      <c r="D18" s="46">
        <v>3700</v>
      </c>
      <c r="E18" s="44">
        <v>4000</v>
      </c>
      <c r="F18" s="40">
        <v>561</v>
      </c>
      <c r="G18" s="83">
        <f t="shared" si="1"/>
        <v>14.025000000000002</v>
      </c>
    </row>
    <row r="19" spans="2:7" x14ac:dyDescent="0.2">
      <c r="B19" s="1">
        <v>13</v>
      </c>
      <c r="C19" s="8" t="s">
        <v>4</v>
      </c>
      <c r="D19" s="45"/>
      <c r="E19" s="52"/>
      <c r="F19" s="75"/>
      <c r="G19" s="83"/>
    </row>
    <row r="20" spans="2:7" x14ac:dyDescent="0.2">
      <c r="B20" s="3"/>
      <c r="C20" s="9" t="s">
        <v>5</v>
      </c>
      <c r="D20" s="43">
        <f>D7-D8</f>
        <v>6845</v>
      </c>
      <c r="E20" s="43">
        <f>E7-E8</f>
        <v>6845</v>
      </c>
      <c r="F20" s="43">
        <f>F7-F8</f>
        <v>19664</v>
      </c>
      <c r="G20" s="83"/>
    </row>
    <row r="21" spans="2:7" x14ac:dyDescent="0.2">
      <c r="B21" s="1">
        <v>14</v>
      </c>
      <c r="C21" s="4" t="s">
        <v>6</v>
      </c>
      <c r="D21" s="29">
        <v>71574</v>
      </c>
      <c r="E21" s="28">
        <v>71574</v>
      </c>
      <c r="F21" s="41">
        <v>3653</v>
      </c>
      <c r="G21" s="83">
        <f t="shared" si="1"/>
        <v>5.1038086455975638</v>
      </c>
    </row>
    <row r="22" spans="2:7" x14ac:dyDescent="0.2">
      <c r="B22" s="3">
        <v>16</v>
      </c>
      <c r="C22" s="4" t="s">
        <v>7</v>
      </c>
      <c r="D22" s="57">
        <v>77552</v>
      </c>
      <c r="E22" s="57">
        <v>77552</v>
      </c>
      <c r="F22" s="57">
        <v>232</v>
      </c>
      <c r="G22" s="83">
        <f t="shared" si="1"/>
        <v>0.29915411594800911</v>
      </c>
    </row>
    <row r="23" spans="2:7" x14ac:dyDescent="0.2">
      <c r="B23" s="3">
        <v>17</v>
      </c>
      <c r="C23" s="5" t="s">
        <v>3</v>
      </c>
      <c r="D23" s="39"/>
      <c r="E23" s="23"/>
      <c r="F23" s="40"/>
      <c r="G23" s="83"/>
    </row>
    <row r="24" spans="2:7" x14ac:dyDescent="0.2">
      <c r="B24" s="3">
        <v>18</v>
      </c>
      <c r="C24" s="7" t="s">
        <v>33</v>
      </c>
      <c r="D24" s="30">
        <v>2000</v>
      </c>
      <c r="E24" s="23">
        <v>2000</v>
      </c>
      <c r="F24" s="40">
        <v>16</v>
      </c>
      <c r="G24" s="83">
        <f t="shared" si="1"/>
        <v>0.8</v>
      </c>
    </row>
    <row r="25" spans="2:7" x14ac:dyDescent="0.2">
      <c r="B25" s="1">
        <v>19</v>
      </c>
      <c r="C25" s="7" t="s">
        <v>32</v>
      </c>
      <c r="D25" s="30"/>
      <c r="E25" s="23"/>
      <c r="F25" s="40"/>
      <c r="G25" s="83"/>
    </row>
    <row r="26" spans="2:7" x14ac:dyDescent="0.2">
      <c r="B26" s="3">
        <v>20</v>
      </c>
      <c r="C26" s="7" t="s">
        <v>34</v>
      </c>
      <c r="D26" s="30">
        <v>4000</v>
      </c>
      <c r="E26" s="23">
        <v>4000</v>
      </c>
      <c r="F26" s="40">
        <v>0</v>
      </c>
      <c r="G26" s="83">
        <f t="shared" si="1"/>
        <v>0</v>
      </c>
    </row>
    <row r="27" spans="2:7" x14ac:dyDescent="0.2">
      <c r="B27" s="3">
        <v>21</v>
      </c>
      <c r="C27" s="7" t="s">
        <v>35</v>
      </c>
      <c r="D27" s="40"/>
      <c r="E27" s="23"/>
      <c r="F27" s="40"/>
      <c r="G27" s="83"/>
    </row>
    <row r="28" spans="2:7" x14ac:dyDescent="0.2">
      <c r="B28" s="3">
        <v>22</v>
      </c>
      <c r="C28" s="7" t="s">
        <v>36</v>
      </c>
      <c r="D28" s="40">
        <v>71552</v>
      </c>
      <c r="E28" s="23">
        <v>71552</v>
      </c>
      <c r="F28" s="40">
        <v>216</v>
      </c>
      <c r="G28" s="83">
        <f t="shared" si="1"/>
        <v>0.30187835420393561</v>
      </c>
    </row>
    <row r="29" spans="2:7" x14ac:dyDescent="0.2">
      <c r="B29" s="3">
        <v>23</v>
      </c>
      <c r="C29" s="67" t="s">
        <v>20</v>
      </c>
      <c r="D29" s="40"/>
      <c r="E29" s="23"/>
      <c r="F29" s="40"/>
      <c r="G29" s="83"/>
    </row>
    <row r="30" spans="2:7" x14ac:dyDescent="0.2">
      <c r="B30" s="1"/>
      <c r="C30" s="9" t="s">
        <v>8</v>
      </c>
      <c r="D30" s="41"/>
      <c r="E30" s="28"/>
      <c r="F30" s="41"/>
      <c r="G30" s="83"/>
    </row>
    <row r="31" spans="2:7" x14ac:dyDescent="0.2">
      <c r="B31" s="3">
        <v>24</v>
      </c>
      <c r="C31" s="10" t="s">
        <v>9</v>
      </c>
      <c r="D31" s="29">
        <f t="shared" ref="D31:F32" si="2">D7+D21</f>
        <v>275358</v>
      </c>
      <c r="E31" s="29">
        <f t="shared" si="2"/>
        <v>280458</v>
      </c>
      <c r="F31" s="29">
        <f t="shared" si="2"/>
        <v>125729</v>
      </c>
      <c r="G31" s="83">
        <f t="shared" si="1"/>
        <v>44.82988540173573</v>
      </c>
    </row>
    <row r="32" spans="2:7" x14ac:dyDescent="0.2">
      <c r="B32" s="3">
        <v>25</v>
      </c>
      <c r="C32" s="11" t="s">
        <v>10</v>
      </c>
      <c r="D32" s="29">
        <f t="shared" si="2"/>
        <v>274491</v>
      </c>
      <c r="E32" s="29">
        <f t="shared" si="2"/>
        <v>279591</v>
      </c>
      <c r="F32" s="29">
        <f t="shared" si="2"/>
        <v>102644</v>
      </c>
      <c r="G32" s="83">
        <f t="shared" si="1"/>
        <v>36.712197459861009</v>
      </c>
    </row>
    <row r="33" spans="2:7" ht="15.75" thickBot="1" x14ac:dyDescent="0.25">
      <c r="B33" s="3">
        <v>26</v>
      </c>
      <c r="C33" s="12" t="s">
        <v>4</v>
      </c>
      <c r="D33" s="53">
        <f>D31-D32</f>
        <v>867</v>
      </c>
      <c r="E33" s="54">
        <f>E31-E32</f>
        <v>867</v>
      </c>
      <c r="F33" s="53">
        <f>F31-F32</f>
        <v>23085</v>
      </c>
      <c r="G33" s="84"/>
    </row>
    <row r="34" spans="2:7" ht="19.5" thickTop="1" thickBot="1" x14ac:dyDescent="0.25">
      <c r="B34" s="1">
        <v>27</v>
      </c>
      <c r="C34" s="13" t="s">
        <v>11</v>
      </c>
      <c r="D34" s="55">
        <f>D35-D37</f>
        <v>0</v>
      </c>
      <c r="E34" s="49"/>
      <c r="F34" s="76"/>
      <c r="G34" s="85"/>
    </row>
    <row r="35" spans="2:7" ht="14.25" thickTop="1" thickBot="1" x14ac:dyDescent="0.25">
      <c r="B35" s="3">
        <v>28</v>
      </c>
      <c r="C35" s="24" t="s">
        <v>12</v>
      </c>
      <c r="D35" s="58">
        <f t="shared" ref="D35:F35" si="3">SUM(D36)</f>
        <v>3300</v>
      </c>
      <c r="E35" s="58">
        <f t="shared" si="3"/>
        <v>3300</v>
      </c>
      <c r="F35" s="58">
        <f t="shared" si="3"/>
        <v>0</v>
      </c>
      <c r="G35" s="85">
        <f t="shared" si="1"/>
        <v>0</v>
      </c>
    </row>
    <row r="36" spans="2:7" ht="13.5" thickTop="1" x14ac:dyDescent="0.2">
      <c r="B36" s="3">
        <v>29</v>
      </c>
      <c r="C36" s="31" t="s">
        <v>30</v>
      </c>
      <c r="D36" s="42">
        <v>3300</v>
      </c>
      <c r="E36" s="22">
        <v>3300</v>
      </c>
      <c r="F36" s="77">
        <v>0</v>
      </c>
      <c r="G36" s="86">
        <f t="shared" si="1"/>
        <v>0</v>
      </c>
    </row>
    <row r="37" spans="2:7" ht="13.5" thickBot="1" x14ac:dyDescent="0.25">
      <c r="B37" s="3">
        <v>30</v>
      </c>
      <c r="C37" s="48" t="s">
        <v>18</v>
      </c>
      <c r="D37" s="59">
        <f t="shared" ref="D37:F37" si="4">SUM(D38)</f>
        <v>3300</v>
      </c>
      <c r="E37" s="59">
        <v>3300</v>
      </c>
      <c r="F37" s="59">
        <f t="shared" si="4"/>
        <v>1650</v>
      </c>
      <c r="G37" s="84">
        <f t="shared" si="1"/>
        <v>50</v>
      </c>
    </row>
    <row r="38" spans="2:7" ht="13.5" thickTop="1" x14ac:dyDescent="0.2">
      <c r="B38" s="50">
        <v>31</v>
      </c>
      <c r="C38" s="31" t="s">
        <v>31</v>
      </c>
      <c r="D38" s="47">
        <v>3300</v>
      </c>
      <c r="E38" s="51">
        <v>3300</v>
      </c>
      <c r="F38" s="78">
        <v>1650</v>
      </c>
      <c r="G38" s="86">
        <f t="shared" si="1"/>
        <v>50</v>
      </c>
    </row>
    <row r="39" spans="2:7" ht="15" thickBot="1" x14ac:dyDescent="0.25">
      <c r="B39" s="33"/>
      <c r="C39" s="34" t="s">
        <v>13</v>
      </c>
      <c r="D39" s="60">
        <f t="shared" ref="D39:F39" si="5">D31+D35-D32-D37</f>
        <v>867</v>
      </c>
      <c r="E39" s="60">
        <f t="shared" si="5"/>
        <v>867</v>
      </c>
      <c r="F39" s="60">
        <f t="shared" si="5"/>
        <v>21435</v>
      </c>
      <c r="G39" s="87"/>
    </row>
    <row r="40" spans="2:7" x14ac:dyDescent="0.2">
      <c r="B40" s="18"/>
      <c r="C40" s="14"/>
    </row>
    <row r="41" spans="2:7" ht="15" x14ac:dyDescent="0.2">
      <c r="B41" s="15" t="s">
        <v>14</v>
      </c>
      <c r="C41" s="16"/>
    </row>
    <row r="42" spans="2:7" ht="15" x14ac:dyDescent="0.2">
      <c r="B42" s="15" t="s">
        <v>15</v>
      </c>
      <c r="C42" s="16"/>
    </row>
    <row r="43" spans="2:7" ht="15" x14ac:dyDescent="0.2">
      <c r="B43" s="15" t="s">
        <v>16</v>
      </c>
      <c r="C43" s="16"/>
    </row>
    <row r="44" spans="2:7" ht="15" x14ac:dyDescent="0.2">
      <c r="B44" s="15" t="s">
        <v>17</v>
      </c>
      <c r="C44" s="16"/>
    </row>
    <row r="45" spans="2:7" ht="15" x14ac:dyDescent="0.2">
      <c r="B45" s="17"/>
      <c r="C45" s="16"/>
    </row>
    <row r="46" spans="2:7" ht="15" x14ac:dyDescent="0.2">
      <c r="B46" s="15"/>
      <c r="C46" s="16"/>
    </row>
    <row r="47" spans="2:7" ht="15" x14ac:dyDescent="0.2">
      <c r="B47" s="15"/>
      <c r="C47" s="16"/>
    </row>
    <row r="48" spans="2:7" ht="15" x14ac:dyDescent="0.2">
      <c r="B48" s="15"/>
      <c r="C48" s="16"/>
    </row>
  </sheetData>
  <mergeCells count="1">
    <mergeCell ref="B3:C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2016-07-13T08:23:50Z</cp:lastPrinted>
  <dcterms:created xsi:type="dcterms:W3CDTF">1997-01-24T11:07:25Z</dcterms:created>
  <dcterms:modified xsi:type="dcterms:W3CDTF">2016-07-13T08:23:52Z</dcterms:modified>
</cp:coreProperties>
</file>