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Rozpočet\Rozpočet 2016\"/>
    </mc:Choice>
  </mc:AlternateContent>
  <bookViews>
    <workbookView xWindow="0" yWindow="0" windowWidth="28170" windowHeight="12360"/>
  </bookViews>
  <sheets>
    <sheet name="kapitálové výdavky" sheetId="3" r:id="rId1"/>
    <sheet name="bežne výdavky" sheetId="2" r:id="rId2"/>
  </sheets>
  <definedNames>
    <definedName name="_xlnm._FilterDatabase" localSheetId="1" hidden="1">'bežne výdavky'!$A$6:$C$6</definedName>
    <definedName name="_xlnm.Print_Titles" localSheetId="1">'bežne výdavky'!$4:$8</definedName>
  </definedNames>
  <calcPr calcId="152511"/>
</workbook>
</file>

<file path=xl/calcChain.xml><?xml version="1.0" encoding="utf-8"?>
<calcChain xmlns="http://schemas.openxmlformats.org/spreadsheetml/2006/main">
  <c r="E32" i="3" l="1"/>
  <c r="E13" i="3"/>
  <c r="E15" i="3"/>
  <c r="G38" i="3" l="1"/>
  <c r="F38" i="3"/>
  <c r="F34" i="3"/>
  <c r="G34" i="3"/>
  <c r="F282" i="2" l="1"/>
  <c r="G282" i="2"/>
  <c r="E282" i="2" l="1"/>
  <c r="D25" i="3" l="1"/>
  <c r="E4" i="3"/>
  <c r="F4" i="3"/>
  <c r="G4" i="3"/>
  <c r="D4" i="3"/>
  <c r="E12" i="3"/>
  <c r="E25" i="3" s="1"/>
  <c r="F12" i="3"/>
  <c r="G12" i="3"/>
  <c r="E8" i="3"/>
  <c r="F8" i="3"/>
  <c r="G8" i="3"/>
  <c r="D8" i="3"/>
  <c r="G10" i="3"/>
  <c r="F10" i="3"/>
  <c r="E10" i="3"/>
  <c r="D10" i="3"/>
  <c r="G9" i="3"/>
  <c r="F9" i="3"/>
  <c r="E9" i="3"/>
  <c r="D9" i="3"/>
  <c r="D5" i="3"/>
  <c r="E34" i="3" l="1"/>
  <c r="E18" i="3"/>
  <c r="F18" i="3"/>
  <c r="F25" i="3" s="1"/>
  <c r="G18" i="3"/>
  <c r="G25" i="3" s="1"/>
  <c r="D18" i="3"/>
  <c r="F2" i="3"/>
  <c r="G2" i="3"/>
  <c r="E2" i="3"/>
  <c r="D282" i="2"/>
  <c r="E272" i="2"/>
  <c r="F272" i="2"/>
  <c r="G272" i="2"/>
  <c r="D272" i="2"/>
  <c r="E377" i="2" l="1"/>
  <c r="F377" i="2"/>
  <c r="G377" i="2"/>
  <c r="E374" i="2"/>
  <c r="F374" i="2"/>
  <c r="G374" i="2"/>
  <c r="E373" i="2"/>
  <c r="F373" i="2"/>
  <c r="G373" i="2"/>
  <c r="E365" i="2"/>
  <c r="F365" i="2"/>
  <c r="G365" i="2"/>
  <c r="E360" i="2"/>
  <c r="F360" i="2"/>
  <c r="G360" i="2"/>
  <c r="E349" i="2"/>
  <c r="F349" i="2"/>
  <c r="G349" i="2"/>
  <c r="E345" i="2"/>
  <c r="F345" i="2"/>
  <c r="G345" i="2"/>
  <c r="E334" i="2"/>
  <c r="F334" i="2"/>
  <c r="G334" i="2"/>
  <c r="E329" i="2"/>
  <c r="F329" i="2"/>
  <c r="G329" i="2"/>
  <c r="E324" i="2"/>
  <c r="F324" i="2"/>
  <c r="G324" i="2"/>
  <c r="E315" i="2"/>
  <c r="F315" i="2"/>
  <c r="G315" i="2"/>
  <c r="E311" i="2"/>
  <c r="F311" i="2"/>
  <c r="G311" i="2"/>
  <c r="E300" i="2"/>
  <c r="F300" i="2"/>
  <c r="G300" i="2"/>
  <c r="E295" i="2"/>
  <c r="F295" i="2"/>
  <c r="G295" i="2"/>
  <c r="E290" i="2"/>
  <c r="F290" i="2"/>
  <c r="G290" i="2"/>
  <c r="E278" i="2"/>
  <c r="F278" i="2"/>
  <c r="G278" i="2"/>
  <c r="E267" i="2"/>
  <c r="F267" i="2"/>
  <c r="G267" i="2"/>
  <c r="E260" i="2"/>
  <c r="E259" i="2" s="1"/>
  <c r="F260" i="2"/>
  <c r="F259" i="2" s="1"/>
  <c r="G260" i="2"/>
  <c r="G259" i="2" s="1"/>
  <c r="E252" i="2"/>
  <c r="F252" i="2"/>
  <c r="G252" i="2"/>
  <c r="E249" i="2"/>
  <c r="F249" i="2"/>
  <c r="G249" i="2"/>
  <c r="E243" i="2"/>
  <c r="F243" i="2"/>
  <c r="G243" i="2"/>
  <c r="E227" i="2"/>
  <c r="E221" i="2" s="1"/>
  <c r="F227" i="2"/>
  <c r="G227" i="2"/>
  <c r="E222" i="2"/>
  <c r="F222" i="2"/>
  <c r="G222" i="2"/>
  <c r="E214" i="2"/>
  <c r="F214" i="2"/>
  <c r="G214" i="2"/>
  <c r="E209" i="2"/>
  <c r="F209" i="2"/>
  <c r="G209" i="2"/>
  <c r="E203" i="2"/>
  <c r="F203" i="2"/>
  <c r="G203" i="2"/>
  <c r="E197" i="2"/>
  <c r="F197" i="2"/>
  <c r="G197" i="2"/>
  <c r="E189" i="2"/>
  <c r="F189" i="2"/>
  <c r="G189" i="2"/>
  <c r="E183" i="2"/>
  <c r="F183" i="2"/>
  <c r="G183" i="2"/>
  <c r="D183" i="2"/>
  <c r="E175" i="2"/>
  <c r="F175" i="2"/>
  <c r="G175" i="2"/>
  <c r="E172" i="2"/>
  <c r="E171" i="2" s="1"/>
  <c r="F172" i="2"/>
  <c r="G172" i="2"/>
  <c r="E163" i="2"/>
  <c r="E162" i="2" s="1"/>
  <c r="F163" i="2"/>
  <c r="G163" i="2"/>
  <c r="F162" i="2"/>
  <c r="G162" i="2"/>
  <c r="E158" i="2"/>
  <c r="F158" i="2"/>
  <c r="G158" i="2"/>
  <c r="E156" i="2"/>
  <c r="F156" i="2"/>
  <c r="G156" i="2"/>
  <c r="E148" i="2"/>
  <c r="F148" i="2"/>
  <c r="G148" i="2"/>
  <c r="E138" i="2"/>
  <c r="F138" i="2"/>
  <c r="G138" i="2"/>
  <c r="E131" i="2"/>
  <c r="F131" i="2"/>
  <c r="G131" i="2"/>
  <c r="E120" i="2"/>
  <c r="F120" i="2"/>
  <c r="G120" i="2"/>
  <c r="E115" i="2"/>
  <c r="F115" i="2"/>
  <c r="G115" i="2"/>
  <c r="E108" i="2"/>
  <c r="F108" i="2"/>
  <c r="G108" i="2"/>
  <c r="E103" i="2"/>
  <c r="F103" i="2"/>
  <c r="G103" i="2"/>
  <c r="E96" i="2"/>
  <c r="F96" i="2"/>
  <c r="G96" i="2"/>
  <c r="F94" i="2"/>
  <c r="G94" i="2"/>
  <c r="G88" i="2"/>
  <c r="E88" i="2"/>
  <c r="F88" i="2"/>
  <c r="E82" i="2"/>
  <c r="E66" i="2" s="1"/>
  <c r="F82" i="2"/>
  <c r="F66" i="2" s="1"/>
  <c r="G82" i="2"/>
  <c r="G66" i="2" s="1"/>
  <c r="E56" i="2"/>
  <c r="F56" i="2"/>
  <c r="G56" i="2"/>
  <c r="E45" i="2"/>
  <c r="F45" i="2"/>
  <c r="G45" i="2"/>
  <c r="E32" i="2"/>
  <c r="F32" i="2"/>
  <c r="G32" i="2"/>
  <c r="E11" i="2"/>
  <c r="F11" i="2"/>
  <c r="G11" i="2"/>
  <c r="G221" i="2" l="1"/>
  <c r="E208" i="2"/>
  <c r="E207" i="2" s="1"/>
  <c r="F221" i="2"/>
  <c r="G289" i="2"/>
  <c r="G359" i="2"/>
  <c r="E114" i="2"/>
  <c r="G171" i="2"/>
  <c r="G161" i="2" s="1"/>
  <c r="F266" i="2"/>
  <c r="G208" i="2"/>
  <c r="G207" i="2" s="1"/>
  <c r="F359" i="2"/>
  <c r="G242" i="2"/>
  <c r="E100" i="2"/>
  <c r="F114" i="2"/>
  <c r="G114" i="2"/>
  <c r="E161" i="2"/>
  <c r="F182" i="2"/>
  <c r="G182" i="2"/>
  <c r="E182" i="2"/>
  <c r="G196" i="2"/>
  <c r="G266" i="2"/>
  <c r="G323" i="2"/>
  <c r="E323" i="2"/>
  <c r="E196" i="2"/>
  <c r="E359" i="2"/>
  <c r="F323" i="2"/>
  <c r="E289" i="2"/>
  <c r="F289" i="2"/>
  <c r="G10" i="2"/>
  <c r="F100" i="2"/>
  <c r="G100" i="2"/>
  <c r="E242" i="2"/>
  <c r="F242" i="2"/>
  <c r="F208" i="2"/>
  <c r="F207" i="2" s="1"/>
  <c r="F196" i="2"/>
  <c r="F171" i="2"/>
  <c r="F161" i="2" s="1"/>
  <c r="F144" i="2"/>
  <c r="F143" i="2" s="1"/>
  <c r="G144" i="2"/>
  <c r="G143" i="2" s="1"/>
  <c r="E144" i="2"/>
  <c r="E143" i="2" s="1"/>
  <c r="F10" i="2"/>
  <c r="E38" i="3"/>
  <c r="F39" i="3"/>
  <c r="G39" i="3"/>
  <c r="D38" i="3"/>
  <c r="D34" i="3"/>
  <c r="E29" i="3"/>
  <c r="F29" i="3"/>
  <c r="G29" i="3"/>
  <c r="D29" i="3"/>
  <c r="D13" i="3"/>
  <c r="D15" i="3"/>
  <c r="D45" i="2"/>
  <c r="D56" i="2"/>
  <c r="D88" i="2"/>
  <c r="D82" i="2"/>
  <c r="D66" i="2" s="1"/>
  <c r="D32" i="2"/>
  <c r="D11" i="2"/>
  <c r="D96" i="2"/>
  <c r="D94" i="2" s="1"/>
  <c r="D120" i="2"/>
  <c r="D138" i="2"/>
  <c r="D377" i="2"/>
  <c r="D373" i="2" s="1"/>
  <c r="D374" i="2"/>
  <c r="D365" i="2"/>
  <c r="D360" i="2"/>
  <c r="D349" i="2"/>
  <c r="D334" i="2"/>
  <c r="D345" i="2"/>
  <c r="D329" i="2"/>
  <c r="D324" i="2"/>
  <c r="D300" i="2"/>
  <c r="D311" i="2"/>
  <c r="D315" i="2"/>
  <c r="D295" i="2"/>
  <c r="D290" i="2"/>
  <c r="F288" i="2" l="1"/>
  <c r="G288" i="2"/>
  <c r="F220" i="2"/>
  <c r="G220" i="2"/>
  <c r="G181" i="2"/>
  <c r="F9" i="2"/>
  <c r="G9" i="2"/>
  <c r="E181" i="2"/>
  <c r="D359" i="2"/>
  <c r="F181" i="2"/>
  <c r="D12" i="3"/>
  <c r="E288" i="2"/>
  <c r="D10" i="2"/>
  <c r="D39" i="3"/>
  <c r="D323" i="2"/>
  <c r="D289" i="2"/>
  <c r="C394" i="2"/>
  <c r="C395" i="2" s="1"/>
  <c r="C397" i="2"/>
  <c r="D278" i="2"/>
  <c r="D267" i="2"/>
  <c r="D260" i="2"/>
  <c r="D259" i="2" s="1"/>
  <c r="D227" i="2"/>
  <c r="D222" i="2"/>
  <c r="D243" i="2"/>
  <c r="D249" i="2"/>
  <c r="D252" i="2"/>
  <c r="D209" i="2"/>
  <c r="D214" i="2"/>
  <c r="D197" i="2"/>
  <c r="D203" i="2"/>
  <c r="D189" i="2"/>
  <c r="D182" i="2" s="1"/>
  <c r="D175" i="2"/>
  <c r="D172" i="2"/>
  <c r="D163" i="2"/>
  <c r="D162" i="2" s="1"/>
  <c r="D158" i="2"/>
  <c r="D156" i="2"/>
  <c r="D148" i="2"/>
  <c r="D131" i="2"/>
  <c r="D115" i="2"/>
  <c r="D108" i="2"/>
  <c r="D103" i="2"/>
  <c r="G382" i="2" l="1"/>
  <c r="D221" i="2"/>
  <c r="D266" i="2"/>
  <c r="D288" i="2"/>
  <c r="F382" i="2"/>
  <c r="D196" i="2"/>
  <c r="D181" i="2" s="1"/>
  <c r="D208" i="2"/>
  <c r="D207" i="2" s="1"/>
  <c r="D242" i="2"/>
  <c r="C396" i="2"/>
  <c r="D144" i="2"/>
  <c r="D143" i="2" s="1"/>
  <c r="D171" i="2"/>
  <c r="D161" i="2" s="1"/>
  <c r="D100" i="2"/>
  <c r="D114" i="2"/>
  <c r="E39" i="3"/>
  <c r="E266" i="2"/>
  <c r="E220" i="2" s="1"/>
  <c r="E94" i="2"/>
  <c r="E10" i="2"/>
  <c r="E9" i="2" l="1"/>
  <c r="D9" i="2"/>
  <c r="D220" i="2"/>
  <c r="D382" i="2" l="1"/>
  <c r="E382" i="2"/>
</calcChain>
</file>

<file path=xl/sharedStrings.xml><?xml version="1.0" encoding="utf-8"?>
<sst xmlns="http://schemas.openxmlformats.org/spreadsheetml/2006/main" count="400" uniqueCount="274">
  <si>
    <t>Kapitálové výdavky spolu:</t>
  </si>
  <si>
    <t>625 001</t>
  </si>
  <si>
    <t>625 002</t>
  </si>
  <si>
    <t>Tovary a služby</t>
  </si>
  <si>
    <t>631 001</t>
  </si>
  <si>
    <t>633 002</t>
  </si>
  <si>
    <t>634 001</t>
  </si>
  <si>
    <t>635 001</t>
  </si>
  <si>
    <t>635 002</t>
  </si>
  <si>
    <t>637 001</t>
  </si>
  <si>
    <t>632 001</t>
  </si>
  <si>
    <t>06.4.0 Verejné osvetlenie</t>
  </si>
  <si>
    <t>08.3.0 Vysielacie a vydavateľské služby</t>
  </si>
  <si>
    <t>10 Sociálne zabezpečenie</t>
  </si>
  <si>
    <t>01.7.0  Transakcie verejného dlhu</t>
  </si>
  <si>
    <t>Bežné výdavky spolu:</t>
  </si>
  <si>
    <t xml:space="preserve">Kapitálové príjmy </t>
  </si>
  <si>
    <t xml:space="preserve">Bežné príjmy </t>
  </si>
  <si>
    <t>Rozpočtové príjmy spolu</t>
  </si>
  <si>
    <t>Bežné výdavky spolu</t>
  </si>
  <si>
    <t>Kapitálové výdavky spolu</t>
  </si>
  <si>
    <t>632 001 1</t>
  </si>
  <si>
    <t>Sumarizácia</t>
  </si>
  <si>
    <t>Odmeny</t>
  </si>
  <si>
    <t xml:space="preserve">Materiál </t>
  </si>
  <si>
    <t>Rutinná a štandartná údržba</t>
  </si>
  <si>
    <t>Služby</t>
  </si>
  <si>
    <t>Splácanie úrokov v tuzemsku</t>
  </si>
  <si>
    <t>Transfery jednotlivcom a nez.PO</t>
  </si>
  <si>
    <t>Poistné a príspevok do poisťovní</t>
  </si>
  <si>
    <t>Bežné výdavky</t>
  </si>
  <si>
    <t>Kapitálové výdavky</t>
  </si>
  <si>
    <t>ANUITA</t>
  </si>
  <si>
    <t>ROK</t>
  </si>
  <si>
    <t>Úrok</t>
  </si>
  <si>
    <t>istina</t>
  </si>
  <si>
    <t>Úver na 12 rokov 15 mil. Sk  - cesty,chodníky</t>
  </si>
  <si>
    <t>Tarifný plat, osob. plat, základný plat</t>
  </si>
  <si>
    <t>Príplatky</t>
  </si>
  <si>
    <t>Poistné do Všeobecnej zdravotnej poisťovne</t>
  </si>
  <si>
    <t>Poistné do ostatných zdravotných poisťovní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</si>
  <si>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</si>
  <si>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</si>
  <si>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</si>
  <si>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</si>
  <si>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</si>
  <si>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</si>
  <si>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Príspevok do doplnkových dôchodkových poisťovní</t>
  </si>
  <si>
    <t>Tuzemské</t>
  </si>
  <si>
    <t>Energie</t>
  </si>
  <si>
    <t>Vodné, stočné</t>
  </si>
  <si>
    <t>Poštovné služby a telekomunikačné služby</t>
  </si>
  <si>
    <t>Všeobecný materiál</t>
  </si>
  <si>
    <t>Knihy, časopisy, noviny, učebnice, uč. pomôcky.....</t>
  </si>
  <si>
    <t>Palivo, mazivá, oleje, špeciálne kvapaliny</t>
  </si>
  <si>
    <t>Servis, údržba, opravy a výdavky s tým spojené</t>
  </si>
  <si>
    <t>Prepravné a nájom dopravných prostriedkov</t>
  </si>
  <si>
    <t>Interiérového vybavenia</t>
  </si>
  <si>
    <t>Výpočtovej techniky</t>
  </si>
  <si>
    <t>Budov, objektov alebo ich častí</t>
  </si>
  <si>
    <t>Prevádzkových strojov, prístrojov, zariadení, techniky</t>
  </si>
  <si>
    <t>Školenia, kurzy, semináre, porady, konferencie, symp.</t>
  </si>
  <si>
    <t>Všeobecné služby</t>
  </si>
  <si>
    <t>Stravovanie</t>
  </si>
  <si>
    <t>Prídel do sociálneho fondu</t>
  </si>
  <si>
    <t>Telekomunikačne techniky</t>
  </si>
  <si>
    <t>Banke a pobočke zahraničnej banky</t>
  </si>
  <si>
    <t>Príjmové finančné operácie</t>
  </si>
  <si>
    <t xml:space="preserve">Výdavkové finančné operácie </t>
  </si>
  <si>
    <t>Hospodárenie celkom</t>
  </si>
  <si>
    <t>Rozpočtové výdavky spolu</t>
  </si>
  <si>
    <t>Výdavkové finančné operácie</t>
  </si>
  <si>
    <t>03.2.0 Ochrana pred požiarmi</t>
  </si>
  <si>
    <t>05.1.0 Nakladanie s odpadmi</t>
  </si>
  <si>
    <t>08.4.0 Náboženské a iné spoločenské služby</t>
  </si>
  <si>
    <t>651 002  10</t>
  </si>
  <si>
    <t>651 002  20</t>
  </si>
  <si>
    <t>651 002  30</t>
  </si>
  <si>
    <t xml:space="preserve">01.7.0 Transakcie verejného dlhu </t>
  </si>
  <si>
    <t xml:space="preserve">Cestovné náhrady </t>
  </si>
  <si>
    <t xml:space="preserve">Reprezentačné výdavky </t>
  </si>
  <si>
    <t>Údržba budov objetov a priestorov</t>
  </si>
  <si>
    <t xml:space="preserve">Odmeny a príspevky poslancov -zasadnutie OZ </t>
  </si>
  <si>
    <t xml:space="preserve">Špeciálne služby -  audit ÚZ </t>
  </si>
  <si>
    <t xml:space="preserve">Všeobecný materiál </t>
  </si>
  <si>
    <t>Nákup smetných nádob</t>
  </si>
  <si>
    <t xml:space="preserve">Členské príspevky </t>
  </si>
  <si>
    <t xml:space="preserve">Poplatky a odvody za uloženie odpadu </t>
  </si>
  <si>
    <t>Elektrická energia - VO</t>
  </si>
  <si>
    <t xml:space="preserve">05.4.0 Ochrana prírody a krajiny </t>
  </si>
  <si>
    <t xml:space="preserve">Členské príspevky (ZMOS, RVC) </t>
  </si>
  <si>
    <t xml:space="preserve">01.3.3 Iné všeobecné služby /matrika/ </t>
  </si>
  <si>
    <t>Splácanie  istiny z bankových úverov dlh.</t>
  </si>
  <si>
    <t>r. 2016</t>
  </si>
  <si>
    <t xml:space="preserve">08.2.0. Kultúrne služby </t>
  </si>
  <si>
    <t xml:space="preserve">Splácanie úrokov z úverov </t>
  </si>
  <si>
    <t>09.1.1.1</t>
  </si>
  <si>
    <t>09.1.2.1</t>
  </si>
  <si>
    <t>Poštové a telekomunikačné služby</t>
  </si>
  <si>
    <t>Cestovné náhrady</t>
  </si>
  <si>
    <t xml:space="preserve">Softvér a licencie </t>
  </si>
  <si>
    <t xml:space="preserve">Elektrická energia -dom smútku </t>
  </si>
  <si>
    <t xml:space="preserve">Poistenie domu smútku </t>
  </si>
  <si>
    <t>Zimná údržba chodníkov a MK</t>
  </si>
  <si>
    <t xml:space="preserve">Materiál a náhradné diely </t>
  </si>
  <si>
    <t>Údržba a opravy verejného osvetlenia</t>
  </si>
  <si>
    <t>Servis, opravy a údržba prevádzkových strojov</t>
  </si>
  <si>
    <t xml:space="preserve">Poplatky bankám </t>
  </si>
  <si>
    <t>02.2.0 Civilná ochrana</t>
  </si>
  <si>
    <t xml:space="preserve">05.  Ochrana životného prostredia </t>
  </si>
  <si>
    <t xml:space="preserve">04. Ekonomická oblasť </t>
  </si>
  <si>
    <t xml:space="preserve">02. Obrana </t>
  </si>
  <si>
    <t>06. Bývanie a občianska vybavenosť</t>
  </si>
  <si>
    <t xml:space="preserve">08. Rekreácia, kultúra a náboženstvo </t>
  </si>
  <si>
    <t xml:space="preserve">Nákup kníh </t>
  </si>
  <si>
    <t>Knižnice</t>
  </si>
  <si>
    <t xml:space="preserve">09. Vzdelávanie </t>
  </si>
  <si>
    <t>Tarifný plat</t>
  </si>
  <si>
    <t>Poistné do VZP</t>
  </si>
  <si>
    <t>Poistné do ost.zdravotných poisťovní</t>
  </si>
  <si>
    <t>Poistné do Sociálnej poisťovne</t>
  </si>
  <si>
    <t>Vodé, stočné</t>
  </si>
  <si>
    <t>Poštové služby a telekom.služby</t>
  </si>
  <si>
    <t>Pracovné odevy, obuv a pracovné pomôcky</t>
  </si>
  <si>
    <t>Údržba prevádzkových strojov, prístrojov, zariadení</t>
  </si>
  <si>
    <t>Údržba výpočtovej techniky</t>
  </si>
  <si>
    <t>Kolkové známky</t>
  </si>
  <si>
    <t xml:space="preserve">Odmeny zamestnancov mimopracovného pomeru </t>
  </si>
  <si>
    <t>Mzdy, platy a ostatné vyrovnania</t>
  </si>
  <si>
    <t xml:space="preserve">Tovary a služby </t>
  </si>
  <si>
    <t>Poistné do ost. zdravotn.poisťovní</t>
  </si>
  <si>
    <t>01.6.0 Všeobecné verejné služby - voľby</t>
  </si>
  <si>
    <t>Potraviny</t>
  </si>
  <si>
    <t>Poštovné služby a telekom.služby</t>
  </si>
  <si>
    <t>Odmeny zamestnancov mimopracového pomeru</t>
  </si>
  <si>
    <t>Rutinná a štandardná údržba strojov a prístrojov</t>
  </si>
  <si>
    <t>Údržba miestnych komunikácií a chodníkov - dotácia</t>
  </si>
  <si>
    <t>Všeobecné služby - Odvoz TKO</t>
  </si>
  <si>
    <t>Rutinná a štandarná údržba</t>
  </si>
  <si>
    <t>Odmeny zamestnancov mimipracovného pomeru</t>
  </si>
  <si>
    <t xml:space="preserve">Vodné stočné </t>
  </si>
  <si>
    <t>Poistné</t>
  </si>
  <si>
    <t xml:space="preserve">Rutinná a štandardná údržba budov </t>
  </si>
  <si>
    <t>Poplatok SOZA</t>
  </si>
  <si>
    <t>Vodné</t>
  </si>
  <si>
    <t xml:space="preserve">Príspevky neziskovej organizácii </t>
  </si>
  <si>
    <t>08.1.0</t>
  </si>
  <si>
    <t>Rekreačné a športové služby</t>
  </si>
  <si>
    <t xml:space="preserve">Vodné </t>
  </si>
  <si>
    <t xml:space="preserve">Poistné </t>
  </si>
  <si>
    <t>Ostatné príplatky</t>
  </si>
  <si>
    <t>Poistné do ostatných poisťovní</t>
  </si>
  <si>
    <t>Poistné do  Sociálnej poisťovne</t>
  </si>
  <si>
    <t>Všeobecný materiál - Regob dotácia</t>
  </si>
  <si>
    <t>Propagácia, reklama a inzercia (web stránka..)</t>
  </si>
  <si>
    <t>Poplatky, odvody</t>
  </si>
  <si>
    <t>Bežné transféry</t>
  </si>
  <si>
    <t>Tovary služby</t>
  </si>
  <si>
    <t>Rutinná a štandardná údržba</t>
  </si>
  <si>
    <t>Poistné a príspevky do poisťovní</t>
  </si>
  <si>
    <t xml:space="preserve">Rutinná a štandardná údržba </t>
  </si>
  <si>
    <t xml:space="preserve">Bežné transféry </t>
  </si>
  <si>
    <t xml:space="preserve">Poistné a príspevok do poisťovní </t>
  </si>
  <si>
    <t xml:space="preserve">Výpočtová technika </t>
  </si>
  <si>
    <t>Poistné do ZP</t>
  </si>
  <si>
    <t>Interiérové vybavenie</t>
  </si>
  <si>
    <t>Rutinná a štandardná údržba budov a ich častí</t>
  </si>
  <si>
    <t>VM - dotácia pre MŠ na vzd.a vých.</t>
  </si>
  <si>
    <t xml:space="preserve">Sklad materiálu CO - Odmeny a príspevky - dotácia </t>
  </si>
  <si>
    <t>Všeobecný materiál  a náhradné diely - dotácia ŽP</t>
  </si>
  <si>
    <t>Všeobecný materiál - dotácia na voj.hroby</t>
  </si>
  <si>
    <t>Prevádzkové stroje, prístroje, náradie</t>
  </si>
  <si>
    <t>Údržba cintorína (kostol)</t>
  </si>
  <si>
    <t>Všeobecné služby - prevádzkovanie cintorína</t>
  </si>
  <si>
    <t>Transféry jednotlivcom  a neziskovým PO</t>
  </si>
  <si>
    <t>Na odstupné</t>
  </si>
  <si>
    <t>Údržba osvetlenia v cintoríne</t>
  </si>
  <si>
    <t>Obstarávanie kapitálových aktív</t>
  </si>
  <si>
    <t>08. Rekreácia, kultúra a náboženstvo</t>
  </si>
  <si>
    <t>08.2.0.9 Ost.kultúrne služby vrátane kultúrnych domov</t>
  </si>
  <si>
    <t>Prípravná a projektová dokumentácia-Kult.dom</t>
  </si>
  <si>
    <t>r. 2017</t>
  </si>
  <si>
    <t xml:space="preserve">08.2.0. </t>
  </si>
  <si>
    <t>08.2.0.</t>
  </si>
  <si>
    <t>10.2.0.</t>
  </si>
  <si>
    <t>Transfér na nemocenské dávky</t>
  </si>
  <si>
    <t>Prevádzkové stroje náradie</t>
  </si>
  <si>
    <t>Pracovné odevy, obuv</t>
  </si>
  <si>
    <t>Všeobecný materiál  a náhradné diely</t>
  </si>
  <si>
    <t>Rutinná a štandardná údržba strojov, príst.nár.</t>
  </si>
  <si>
    <t>Stravovanie, režijné náklady</t>
  </si>
  <si>
    <t>Transér na nemocenské dávky</t>
  </si>
  <si>
    <t>Poistné do SP</t>
  </si>
  <si>
    <t>Údržba miestnych komunikácií a chodníkov</t>
  </si>
  <si>
    <t>Rutinná a štandardná údržba strojov, prístrojov a zar.</t>
  </si>
  <si>
    <t>01. Všeobecné verejné služby</t>
  </si>
  <si>
    <t>01.1.1 Výkonné a zákonodarné orgány</t>
  </si>
  <si>
    <t>01.1.2 Finančné a rozpočtové záležitosti</t>
  </si>
  <si>
    <t xml:space="preserve">03. Verejný poriadok a bezpečnosť  </t>
  </si>
  <si>
    <t>04.4.3  Výstavba -  Stavebný úrad</t>
  </si>
  <si>
    <t xml:space="preserve">04.5.1.   Cestná doprava </t>
  </si>
  <si>
    <t xml:space="preserve">Predprimárne vzdelávanie s bežnou starostlivosťou </t>
  </si>
  <si>
    <t xml:space="preserve">Primárne vzdelávanie s bežnou starostlivosťou </t>
  </si>
  <si>
    <t xml:space="preserve">  ROZPOČET VÝDAVKOV  OBCE Trstená na Ostrove   NA ROKY 2016 - 2018</t>
  </si>
  <si>
    <t>Skutočnosť k 31.12.2015</t>
  </si>
  <si>
    <t>r. 2018</t>
  </si>
  <si>
    <t>Plyn</t>
  </si>
  <si>
    <t>El energia</t>
  </si>
  <si>
    <t>Deň detí</t>
  </si>
  <si>
    <t>Deň obce</t>
  </si>
  <si>
    <t>Všeobecné služby - projekčné práce</t>
  </si>
  <si>
    <t>Špeciálne služby  - adv. a notárske služby</t>
  </si>
  <si>
    <t>Plyn matrika</t>
  </si>
  <si>
    <t>El. energia</t>
  </si>
  <si>
    <t>Tel a poštovné služby</t>
  </si>
  <si>
    <t>prídely do FS</t>
  </si>
  <si>
    <t>el.energia</t>
  </si>
  <si>
    <t>občerstvenie</t>
  </si>
  <si>
    <t>údržba</t>
  </si>
  <si>
    <t>stravovanie</t>
  </si>
  <si>
    <t xml:space="preserve">úroky z úveru </t>
  </si>
  <si>
    <t xml:space="preserve">El. energia </t>
  </si>
  <si>
    <t>Reprezentačné hasiči</t>
  </si>
  <si>
    <t>Poistenie budov a aut</t>
  </si>
  <si>
    <t>dopravne značenie.....</t>
  </si>
  <si>
    <t>Pohonné hmoty</t>
  </si>
  <si>
    <t>revízia</t>
  </si>
  <si>
    <t>Kult. Podujatie - NOVOROČNY KONCERT</t>
  </si>
  <si>
    <t>Poistenie majetku</t>
  </si>
  <si>
    <t>Všeobecný materiál detské ihrisko</t>
  </si>
  <si>
    <t>Cestovné</t>
  </si>
  <si>
    <t>Energie  el.energia</t>
  </si>
  <si>
    <t>Energie  plyn</t>
  </si>
  <si>
    <t>Knihy, noviny, časopisy</t>
  </si>
  <si>
    <t>Energie - el.energia</t>
  </si>
  <si>
    <t>Energie -plyn</t>
  </si>
  <si>
    <t>Učebné pomôcky</t>
  </si>
  <si>
    <t>vzdelávacie poukazy</t>
  </si>
  <si>
    <t>odmeny na základe dohody + odvody</t>
  </si>
  <si>
    <t>Prídel do RF</t>
  </si>
  <si>
    <t>Jednorázová dávka soc. pom.</t>
  </si>
  <si>
    <t>10.5.0.</t>
  </si>
  <si>
    <t>09.1.5.0</t>
  </si>
  <si>
    <t>Školský klub detí</t>
  </si>
  <si>
    <t>Poplatky TV a radio</t>
  </si>
  <si>
    <t>Budova DP</t>
  </si>
  <si>
    <t>poistne</t>
  </si>
  <si>
    <t>údržba budovy</t>
  </si>
  <si>
    <t>skutočnosť  31.12.2015</t>
  </si>
  <si>
    <t>r.2017</t>
  </si>
  <si>
    <t>Kanalizácia</t>
  </si>
  <si>
    <t>05. Ochrana životného prostredia</t>
  </si>
  <si>
    <t>05.4.0 Ochrana prírody a krajiny</t>
  </si>
  <si>
    <t>Traktor</t>
  </si>
  <si>
    <t>08.1.0. Športové služby</t>
  </si>
  <si>
    <t>01 Všeobecné verejné služby</t>
  </si>
  <si>
    <t>Odmeny - odstupné</t>
  </si>
  <si>
    <t>Nákup pozemkov</t>
  </si>
  <si>
    <t>03. Verejný poriadok a bezpečnosť</t>
  </si>
  <si>
    <t>Prípravná a projektová dokumentácia-has zbr.</t>
  </si>
  <si>
    <t>06. Bývanie a občianka vybavenosť</t>
  </si>
  <si>
    <t>06.2.0 Nakladanie s odpadmi</t>
  </si>
  <si>
    <t>nákup pozemkov pri futb. Ihr.</t>
  </si>
  <si>
    <t>Prípravná a projektová dokumentácia-DP</t>
  </si>
  <si>
    <t xml:space="preserve">Príspevky </t>
  </si>
  <si>
    <t>Dotácia na podporu požiarníkov</t>
  </si>
  <si>
    <t>Činnosť stavebného úradu z dotácie</t>
  </si>
  <si>
    <t>Činnosť stavebného úradu</t>
  </si>
  <si>
    <t>Príspevok neziskovej organizácii ŠK</t>
  </si>
  <si>
    <t>Ostatné kultúrne služby - KULTURNY DOM</t>
  </si>
  <si>
    <t>Príspevky neziskovej organizácii</t>
  </si>
  <si>
    <t>Nepeňažný príspevok občanom</t>
  </si>
  <si>
    <t>Aktivačná činnosť -pracovné odevy, obuv</t>
  </si>
  <si>
    <t>Projektové dokumentácie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</si>
</sst>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Sk&quot;;[Red]\-#,##0.00\ &quot;Sk&quot;"/>
    <numFmt numFmtId="165" formatCode="#,##0.0"/>
  </numFmts>
  <fonts count="2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  <charset val="238"/>
    </font>
    <font>
      <b/>
      <i/>
      <sz val="14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9"/>
      <color indexed="8"/>
      <name val="Calibri"/>
      <family val="2"/>
      <charset val="238"/>
    </font>
    <font>
      <sz val="8"/>
      <name val="Arial"/>
      <family val="2"/>
      <charset val="238"/>
    </font>
    <font>
      <b/>
      <i/>
      <sz val="9"/>
      <color indexed="8"/>
      <name val="Calibri"/>
      <family val="2"/>
      <charset val="238"/>
    </font>
    <font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</fills>
  <borders count="7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" fontId="1" fillId="0" borderId="0" applyFont="0" applyFill="0" applyBorder="0" applyAlignment="0" applyProtection="0"/>
  </cellStyleXfs>
  <cellXfs count="295">
    <xf numFmtId="0" fontId="0" fillId="0" borderId="0" xfId="0"/>
    <xf numFmtId="0" fontId="3" fillId="0" borderId="0" xfId="0" applyFont="1" applyFill="1" applyBorder="1"/>
    <xf numFmtId="3" fontId="3" fillId="0" borderId="1" xfId="0" applyNumberFormat="1" applyFont="1" applyFill="1" applyBorder="1"/>
    <xf numFmtId="0" fontId="3" fillId="0" borderId="0" xfId="0" applyFont="1" applyFill="1"/>
    <xf numFmtId="0" fontId="3" fillId="0" borderId="3" xfId="0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3" fontId="3" fillId="0" borderId="5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9" fillId="0" borderId="0" xfId="0" applyFont="1" applyFill="1"/>
    <xf numFmtId="0" fontId="6" fillId="0" borderId="0" xfId="0" applyFont="1" applyFill="1"/>
    <xf numFmtId="0" fontId="3" fillId="0" borderId="3" xfId="0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164" fontId="4" fillId="0" borderId="0" xfId="1" applyNumberFormat="1" applyFont="1" applyFill="1"/>
    <xf numFmtId="4" fontId="3" fillId="0" borderId="0" xfId="1" applyNumberFormat="1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0" fontId="2" fillId="0" borderId="0" xfId="0" applyFont="1" applyFill="1"/>
    <xf numFmtId="0" fontId="2" fillId="0" borderId="9" xfId="0" applyFont="1" applyFill="1" applyBorder="1"/>
    <xf numFmtId="0" fontId="3" fillId="0" borderId="10" xfId="0" applyFont="1" applyFill="1" applyBorder="1"/>
    <xf numFmtId="0" fontId="3" fillId="0" borderId="11" xfId="0" applyFont="1" applyFill="1" applyBorder="1"/>
    <xf numFmtId="4" fontId="13" fillId="0" borderId="12" xfId="1" applyNumberFormat="1" applyFont="1" applyFill="1" applyBorder="1"/>
    <xf numFmtId="4" fontId="13" fillId="0" borderId="12" xfId="0" applyNumberFormat="1" applyFont="1" applyFill="1" applyBorder="1"/>
    <xf numFmtId="0" fontId="3" fillId="0" borderId="13" xfId="0" applyFont="1" applyFill="1" applyBorder="1"/>
    <xf numFmtId="4" fontId="13" fillId="0" borderId="14" xfId="0" applyNumberFormat="1" applyFont="1" applyFill="1" applyBorder="1"/>
    <xf numFmtId="0" fontId="10" fillId="0" borderId="0" xfId="0" applyFont="1" applyFill="1"/>
    <xf numFmtId="3" fontId="3" fillId="0" borderId="15" xfId="0" applyNumberFormat="1" applyFont="1" applyFill="1" applyBorder="1"/>
    <xf numFmtId="3" fontId="5" fillId="0" borderId="1" xfId="0" applyNumberFormat="1" applyFont="1" applyFill="1" applyBorder="1"/>
    <xf numFmtId="0" fontId="19" fillId="0" borderId="2" xfId="0" applyFont="1" applyFill="1" applyBorder="1" applyAlignment="1">
      <alignment horizontal="left"/>
    </xf>
    <xf numFmtId="0" fontId="19" fillId="0" borderId="2" xfId="0" applyFont="1" applyFill="1" applyBorder="1" applyAlignment="1">
      <alignment wrapText="1"/>
    </xf>
    <xf numFmtId="0" fontId="19" fillId="0" borderId="16" xfId="0" applyFont="1" applyFill="1" applyBorder="1" applyAlignment="1">
      <alignment horizontal="left"/>
    </xf>
    <xf numFmtId="0" fontId="19" fillId="0" borderId="16" xfId="0" applyFont="1" applyFill="1" applyBorder="1" applyAlignment="1">
      <alignment wrapText="1"/>
    </xf>
    <xf numFmtId="0" fontId="18" fillId="2" borderId="17" xfId="0" applyFont="1" applyFill="1" applyBorder="1" applyAlignment="1">
      <alignment horizontal="left"/>
    </xf>
    <xf numFmtId="0" fontId="18" fillId="2" borderId="17" xfId="0" applyFont="1" applyFill="1" applyBorder="1" applyAlignment="1">
      <alignment wrapText="1"/>
    </xf>
    <xf numFmtId="0" fontId="3" fillId="0" borderId="22" xfId="0" applyFont="1" applyFill="1" applyBorder="1"/>
    <xf numFmtId="0" fontId="3" fillId="4" borderId="0" xfId="0" applyFont="1" applyFill="1"/>
    <xf numFmtId="0" fontId="13" fillId="0" borderId="0" xfId="0" applyFont="1" applyFill="1"/>
    <xf numFmtId="3" fontId="15" fillId="0" borderId="21" xfId="0" applyNumberFormat="1" applyFont="1" applyFill="1" applyBorder="1" applyAlignment="1">
      <alignment horizontal="left"/>
    </xf>
    <xf numFmtId="0" fontId="17" fillId="0" borderId="23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0" fontId="15" fillId="4" borderId="0" xfId="0" applyFont="1" applyFill="1"/>
    <xf numFmtId="0" fontId="15" fillId="0" borderId="0" xfId="0" applyFont="1" applyFill="1"/>
    <xf numFmtId="3" fontId="3" fillId="0" borderId="27" xfId="0" applyNumberFormat="1" applyFont="1" applyFill="1" applyBorder="1"/>
    <xf numFmtId="14" fontId="3" fillId="0" borderId="29" xfId="0" applyNumberFormat="1" applyFont="1" applyFill="1" applyBorder="1"/>
    <xf numFmtId="3" fontId="3" fillId="0" borderId="30" xfId="0" applyNumberFormat="1" applyFont="1" applyFill="1" applyBorder="1"/>
    <xf numFmtId="14" fontId="2" fillId="0" borderId="33" xfId="0" applyNumberFormat="1" applyFont="1" applyFill="1" applyBorder="1"/>
    <xf numFmtId="3" fontId="5" fillId="0" borderId="27" xfId="0" applyNumberFormat="1" applyFont="1" applyFill="1" applyBorder="1"/>
    <xf numFmtId="0" fontId="3" fillId="0" borderId="33" xfId="0" applyFont="1" applyFill="1" applyBorder="1"/>
    <xf numFmtId="0" fontId="19" fillId="0" borderId="28" xfId="0" applyFont="1" applyFill="1" applyBorder="1"/>
    <xf numFmtId="0" fontId="19" fillId="0" borderId="34" xfId="0" applyFont="1" applyFill="1" applyBorder="1"/>
    <xf numFmtId="0" fontId="18" fillId="2" borderId="35" xfId="0" applyFont="1" applyFill="1" applyBorder="1"/>
    <xf numFmtId="0" fontId="11" fillId="5" borderId="36" xfId="0" applyFont="1" applyFill="1" applyBorder="1"/>
    <xf numFmtId="0" fontId="12" fillId="5" borderId="37" xfId="0" applyFont="1" applyFill="1" applyBorder="1" applyAlignment="1">
      <alignment horizontal="left"/>
    </xf>
    <xf numFmtId="0" fontId="12" fillId="5" borderId="37" xfId="0" applyFont="1" applyFill="1" applyBorder="1" applyAlignment="1">
      <alignment wrapText="1"/>
    </xf>
    <xf numFmtId="0" fontId="12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wrapText="1"/>
    </xf>
    <xf numFmtId="3" fontId="12" fillId="0" borderId="0" xfId="0" applyNumberFormat="1" applyFont="1" applyFill="1" applyBorder="1"/>
    <xf numFmtId="0" fontId="10" fillId="5" borderId="41" xfId="0" applyFont="1" applyFill="1" applyBorder="1" applyAlignment="1">
      <alignment horizontal="center" vertical="center" wrapText="1"/>
    </xf>
    <xf numFmtId="0" fontId="12" fillId="6" borderId="42" xfId="0" applyFont="1" applyFill="1" applyBorder="1" applyAlignment="1">
      <alignment vertical="center"/>
    </xf>
    <xf numFmtId="0" fontId="22" fillId="6" borderId="43" xfId="0" applyFont="1" applyFill="1" applyBorder="1" applyAlignment="1">
      <alignment horizontal="left" vertical="center"/>
    </xf>
    <xf numFmtId="0" fontId="22" fillId="6" borderId="43" xfId="0" applyFont="1" applyFill="1" applyBorder="1" applyAlignment="1">
      <alignment vertical="center" wrapText="1"/>
    </xf>
    <xf numFmtId="0" fontId="12" fillId="5" borderId="44" xfId="0" applyFont="1" applyFill="1" applyBorder="1" applyAlignment="1">
      <alignment vertical="center"/>
    </xf>
    <xf numFmtId="0" fontId="13" fillId="5" borderId="45" xfId="0" applyFont="1" applyFill="1" applyBorder="1" applyAlignment="1">
      <alignment horizontal="left" vertical="center"/>
    </xf>
    <xf numFmtId="0" fontId="13" fillId="5" borderId="46" xfId="0" applyFont="1" applyFill="1" applyBorder="1" applyAlignment="1">
      <alignment vertical="center" wrapText="1"/>
    </xf>
    <xf numFmtId="0" fontId="12" fillId="6" borderId="42" xfId="0" applyFont="1" applyFill="1" applyBorder="1"/>
    <xf numFmtId="0" fontId="13" fillId="6" borderId="43" xfId="0" applyFont="1" applyFill="1" applyBorder="1" applyAlignment="1">
      <alignment horizontal="left"/>
    </xf>
    <xf numFmtId="0" fontId="12" fillId="6" borderId="43" xfId="0" applyFont="1" applyFill="1" applyBorder="1" applyAlignment="1">
      <alignment wrapText="1"/>
    </xf>
    <xf numFmtId="0" fontId="20" fillId="5" borderId="47" xfId="0" applyFont="1" applyFill="1" applyBorder="1"/>
    <xf numFmtId="0" fontId="3" fillId="5" borderId="48" xfId="0" applyFont="1" applyFill="1" applyBorder="1" applyAlignment="1">
      <alignment horizontal="left"/>
    </xf>
    <xf numFmtId="0" fontId="3" fillId="5" borderId="48" xfId="0" applyFont="1" applyFill="1" applyBorder="1" applyAlignment="1">
      <alignment wrapText="1"/>
    </xf>
    <xf numFmtId="0" fontId="18" fillId="2" borderId="38" xfId="0" applyFont="1" applyFill="1" applyBorder="1"/>
    <xf numFmtId="0" fontId="18" fillId="2" borderId="39" xfId="0" applyFont="1" applyFill="1" applyBorder="1" applyAlignment="1">
      <alignment horizontal="left"/>
    </xf>
    <xf numFmtId="0" fontId="18" fillId="2" borderId="39" xfId="0" applyFont="1" applyFill="1" applyBorder="1" applyAlignment="1">
      <alignment wrapText="1"/>
    </xf>
    <xf numFmtId="0" fontId="19" fillId="0" borderId="49" xfId="0" applyFont="1" applyFill="1" applyBorder="1"/>
    <xf numFmtId="0" fontId="19" fillId="0" borderId="50" xfId="0" applyFont="1" applyFill="1" applyBorder="1" applyAlignment="1">
      <alignment horizontal="left"/>
    </xf>
    <xf numFmtId="0" fontId="19" fillId="0" borderId="50" xfId="0" applyFont="1" applyFill="1" applyBorder="1" applyAlignment="1">
      <alignment wrapText="1"/>
    </xf>
    <xf numFmtId="0" fontId="10" fillId="5" borderId="5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left"/>
    </xf>
    <xf numFmtId="3" fontId="3" fillId="0" borderId="21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wrapText="1"/>
    </xf>
    <xf numFmtId="0" fontId="15" fillId="0" borderId="26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left"/>
    </xf>
    <xf numFmtId="3" fontId="17" fillId="0" borderId="0" xfId="0" applyNumberFormat="1" applyFont="1" applyFill="1" applyBorder="1" applyAlignment="1">
      <alignment horizontal="left"/>
    </xf>
    <xf numFmtId="0" fontId="17" fillId="0" borderId="57" xfId="0" applyFont="1" applyFill="1" applyBorder="1" applyAlignment="1">
      <alignment wrapText="1"/>
    </xf>
    <xf numFmtId="0" fontId="15" fillId="0" borderId="56" xfId="0" applyFont="1" applyFill="1" applyBorder="1" applyAlignment="1">
      <alignment wrapText="1"/>
    </xf>
    <xf numFmtId="4" fontId="13" fillId="0" borderId="0" xfId="1" applyNumberFormat="1" applyFont="1" applyFill="1" applyBorder="1"/>
    <xf numFmtId="4" fontId="13" fillId="0" borderId="0" xfId="0" applyNumberFormat="1" applyFont="1" applyFill="1" applyBorder="1"/>
    <xf numFmtId="3" fontId="3" fillId="0" borderId="57" xfId="0" applyNumberFormat="1" applyFont="1" applyFill="1" applyBorder="1"/>
    <xf numFmtId="3" fontId="3" fillId="0" borderId="53" xfId="0" applyNumberFormat="1" applyFont="1" applyFill="1" applyBorder="1"/>
    <xf numFmtId="3" fontId="3" fillId="0" borderId="22" xfId="0" applyNumberFormat="1" applyFont="1" applyFill="1" applyBorder="1"/>
    <xf numFmtId="3" fontId="6" fillId="0" borderId="22" xfId="0" applyNumberFormat="1" applyFont="1" applyFill="1" applyBorder="1"/>
    <xf numFmtId="3" fontId="2" fillId="0" borderId="22" xfId="0" applyNumberFormat="1" applyFont="1" applyFill="1" applyBorder="1"/>
    <xf numFmtId="0" fontId="2" fillId="0" borderId="22" xfId="0" applyFont="1" applyFill="1" applyBorder="1"/>
    <xf numFmtId="1" fontId="3" fillId="0" borderId="22" xfId="0" applyNumberFormat="1" applyFont="1" applyFill="1" applyBorder="1"/>
    <xf numFmtId="0" fontId="6" fillId="0" borderId="22" xfId="0" applyFont="1" applyFill="1" applyBorder="1"/>
    <xf numFmtId="3" fontId="3" fillId="0" borderId="0" xfId="0" applyNumberFormat="1" applyFont="1" applyFill="1" applyBorder="1" applyAlignment="1">
      <alignment horizontal="left"/>
    </xf>
    <xf numFmtId="14" fontId="15" fillId="0" borderId="20" xfId="0" applyNumberFormat="1" applyFont="1" applyFill="1" applyBorder="1"/>
    <xf numFmtId="0" fontId="3" fillId="0" borderId="26" xfId="0" applyFont="1" applyFill="1" applyBorder="1" applyAlignment="1">
      <alignment wrapText="1"/>
    </xf>
    <xf numFmtId="3" fontId="3" fillId="0" borderId="55" xfId="0" applyNumberFormat="1" applyFont="1" applyFill="1" applyBorder="1"/>
    <xf numFmtId="3" fontId="3" fillId="0" borderId="58" xfId="0" applyNumberFormat="1" applyFont="1" applyFill="1" applyBorder="1"/>
    <xf numFmtId="3" fontId="3" fillId="0" borderId="40" xfId="0" applyNumberFormat="1" applyFont="1" applyFill="1" applyBorder="1"/>
    <xf numFmtId="3" fontId="3" fillId="0" borderId="41" xfId="0" applyNumberFormat="1" applyFont="1" applyFill="1" applyBorder="1"/>
    <xf numFmtId="3" fontId="2" fillId="5" borderId="61" xfId="0" applyNumberFormat="1" applyFont="1" applyFill="1" applyBorder="1"/>
    <xf numFmtId="3" fontId="2" fillId="6" borderId="59" xfId="0" applyNumberFormat="1" applyFont="1" applyFill="1" applyBorder="1"/>
    <xf numFmtId="3" fontId="3" fillId="0" borderId="62" xfId="0" applyNumberFormat="1" applyFont="1" applyFill="1" applyBorder="1"/>
    <xf numFmtId="14" fontId="15" fillId="0" borderId="47" xfId="0" applyNumberFormat="1" applyFont="1" applyFill="1" applyBorder="1"/>
    <xf numFmtId="3" fontId="17" fillId="0" borderId="48" xfId="0" applyNumberFormat="1" applyFont="1" applyFill="1" applyBorder="1" applyAlignment="1">
      <alignment horizontal="left"/>
    </xf>
    <xf numFmtId="0" fontId="17" fillId="0" borderId="64" xfId="0" applyFont="1" applyFill="1" applyBorder="1" applyAlignment="1">
      <alignment wrapText="1"/>
    </xf>
    <xf numFmtId="3" fontId="3" fillId="0" borderId="65" xfId="0" applyNumberFormat="1" applyFont="1" applyFill="1" applyBorder="1"/>
    <xf numFmtId="3" fontId="3" fillId="0" borderId="66" xfId="0" applyNumberFormat="1" applyFont="1" applyFill="1" applyBorder="1"/>
    <xf numFmtId="3" fontId="3" fillId="0" borderId="56" xfId="0" applyNumberFormat="1" applyFont="1" applyFill="1" applyBorder="1"/>
    <xf numFmtId="3" fontId="17" fillId="0" borderId="4" xfId="0" applyNumberFormat="1" applyFont="1" applyFill="1" applyBorder="1" applyAlignment="1">
      <alignment horizontal="left"/>
    </xf>
    <xf numFmtId="2" fontId="15" fillId="0" borderId="20" xfId="0" applyNumberFormat="1" applyFont="1" applyFill="1" applyBorder="1"/>
    <xf numFmtId="2" fontId="15" fillId="0" borderId="52" xfId="0" applyNumberFormat="1" applyFont="1" applyFill="1" applyBorder="1"/>
    <xf numFmtId="3" fontId="3" fillId="0" borderId="68" xfId="0" applyNumberFormat="1" applyFont="1" applyFill="1" applyBorder="1"/>
    <xf numFmtId="3" fontId="3" fillId="0" borderId="69" xfId="0" applyNumberFormat="1" applyFont="1" applyFill="1" applyBorder="1"/>
    <xf numFmtId="3" fontId="3" fillId="0" borderId="19" xfId="0" applyNumberFormat="1" applyFont="1" applyFill="1" applyBorder="1"/>
    <xf numFmtId="3" fontId="3" fillId="0" borderId="18" xfId="0" applyNumberFormat="1" applyFont="1" applyFill="1" applyBorder="1"/>
    <xf numFmtId="3" fontId="5" fillId="0" borderId="8" xfId="0" applyNumberFormat="1" applyFont="1" applyFill="1" applyBorder="1"/>
    <xf numFmtId="3" fontId="3" fillId="0" borderId="8" xfId="0" applyNumberFormat="1" applyFont="1" applyFill="1" applyBorder="1"/>
    <xf numFmtId="3" fontId="3" fillId="0" borderId="70" xfId="0" applyNumberFormat="1" applyFont="1" applyFill="1" applyBorder="1"/>
    <xf numFmtId="4" fontId="3" fillId="0" borderId="1" xfId="0" applyNumberFormat="1" applyFont="1" applyFill="1" applyBorder="1"/>
    <xf numFmtId="4" fontId="2" fillId="2" borderId="59" xfId="0" applyNumberFormat="1" applyFont="1" applyFill="1" applyBorder="1"/>
    <xf numFmtId="4" fontId="3" fillId="0" borderId="40" xfId="0" applyNumberFormat="1" applyFont="1" applyFill="1" applyBorder="1"/>
    <xf numFmtId="4" fontId="2" fillId="2" borderId="60" xfId="0" applyNumberFormat="1" applyFont="1" applyFill="1" applyBorder="1"/>
    <xf numFmtId="4" fontId="2" fillId="5" borderId="61" xfId="0" applyNumberFormat="1" applyFont="1" applyFill="1" applyBorder="1"/>
    <xf numFmtId="4" fontId="2" fillId="6" borderId="59" xfId="0" applyNumberFormat="1" applyFont="1" applyFill="1" applyBorder="1"/>
    <xf numFmtId="0" fontId="6" fillId="0" borderId="32" xfId="0" applyFont="1" applyFill="1" applyBorder="1"/>
    <xf numFmtId="3" fontId="3" fillId="0" borderId="0" xfId="0" applyNumberFormat="1" applyFont="1" applyFill="1"/>
    <xf numFmtId="0" fontId="17" fillId="0" borderId="0" xfId="0" applyFont="1" applyFill="1"/>
    <xf numFmtId="3" fontId="15" fillId="0" borderId="48" xfId="0" applyNumberFormat="1" applyFont="1" applyFill="1" applyBorder="1" applyAlignment="1">
      <alignment horizontal="left"/>
    </xf>
    <xf numFmtId="0" fontId="15" fillId="0" borderId="64" xfId="0" applyFont="1" applyFill="1" applyBorder="1" applyAlignment="1">
      <alignment wrapText="1"/>
    </xf>
    <xf numFmtId="0" fontId="15" fillId="0" borderId="22" xfId="0" applyFont="1" applyFill="1" applyBorder="1"/>
    <xf numFmtId="3" fontId="17" fillId="0" borderId="22" xfId="0" applyNumberFormat="1" applyFont="1" applyFill="1" applyBorder="1" applyAlignment="1">
      <alignment horizontal="left"/>
    </xf>
    <xf numFmtId="0" fontId="17" fillId="0" borderId="22" xfId="0" applyFont="1" applyFill="1" applyBorder="1" applyAlignment="1">
      <alignment wrapText="1"/>
    </xf>
    <xf numFmtId="0" fontId="16" fillId="0" borderId="22" xfId="0" applyFont="1" applyFill="1" applyBorder="1" applyAlignment="1">
      <alignment horizontal="left"/>
    </xf>
    <xf numFmtId="0" fontId="23" fillId="0" borderId="22" xfId="0" applyFont="1" applyFill="1" applyBorder="1"/>
    <xf numFmtId="0" fontId="14" fillId="5" borderId="40" xfId="0" applyFont="1" applyFill="1" applyBorder="1" applyAlignment="1">
      <alignment horizontal="center" vertical="center" wrapText="1"/>
    </xf>
    <xf numFmtId="3" fontId="17" fillId="0" borderId="22" xfId="0" applyNumberFormat="1" applyFont="1" applyFill="1" applyBorder="1"/>
    <xf numFmtId="0" fontId="6" fillId="3" borderId="32" xfId="0" applyFont="1" applyFill="1" applyBorder="1"/>
    <xf numFmtId="0" fontId="6" fillId="3" borderId="0" xfId="0" applyFont="1" applyFill="1" applyBorder="1" applyAlignment="1">
      <alignment horizontal="left"/>
    </xf>
    <xf numFmtId="0" fontId="6" fillId="3" borderId="7" xfId="0" applyFont="1" applyFill="1" applyBorder="1" applyAlignment="1">
      <alignment wrapText="1"/>
    </xf>
    <xf numFmtId="3" fontId="2" fillId="3" borderId="71" xfId="0" applyNumberFormat="1" applyFont="1" applyFill="1" applyBorder="1"/>
    <xf numFmtId="3" fontId="2" fillId="3" borderId="6" xfId="0" applyNumberFormat="1" applyFont="1" applyFill="1" applyBorder="1"/>
    <xf numFmtId="3" fontId="2" fillId="3" borderId="72" xfId="0" applyNumberFormat="1" applyFont="1" applyFill="1" applyBorder="1"/>
    <xf numFmtId="0" fontId="6" fillId="0" borderId="7" xfId="0" applyFont="1" applyFill="1" applyBorder="1" applyAlignment="1">
      <alignment wrapText="1"/>
    </xf>
    <xf numFmtId="3" fontId="2" fillId="0" borderId="71" xfId="0" applyNumberFormat="1" applyFont="1" applyFill="1" applyBorder="1"/>
    <xf numFmtId="3" fontId="2" fillId="0" borderId="6" xfId="0" applyNumberFormat="1" applyFont="1" applyFill="1" applyBorder="1"/>
    <xf numFmtId="3" fontId="2" fillId="0" borderId="72" xfId="0" applyNumberFormat="1" applyFont="1" applyFill="1" applyBorder="1"/>
    <xf numFmtId="14" fontId="3" fillId="0" borderId="32" xfId="0" applyNumberFormat="1" applyFont="1" applyFill="1" applyBorder="1"/>
    <xf numFmtId="0" fontId="12" fillId="5" borderId="47" xfId="0" applyFont="1" applyFill="1" applyBorder="1" applyAlignment="1">
      <alignment vertical="center"/>
    </xf>
    <xf numFmtId="0" fontId="12" fillId="5" borderId="48" xfId="0" applyFont="1" applyFill="1" applyBorder="1" applyAlignment="1">
      <alignment horizontal="left" vertical="center"/>
    </xf>
    <xf numFmtId="0" fontId="13" fillId="5" borderId="54" xfId="0" applyFont="1" applyFill="1" applyBorder="1" applyAlignment="1">
      <alignment vertical="center" wrapText="1"/>
    </xf>
    <xf numFmtId="0" fontId="14" fillId="5" borderId="65" xfId="0" applyFont="1" applyFill="1" applyBorder="1" applyAlignment="1">
      <alignment horizontal="center" vertical="center" wrapText="1"/>
    </xf>
    <xf numFmtId="0" fontId="10" fillId="5" borderId="66" xfId="0" applyFont="1" applyFill="1" applyBorder="1" applyAlignment="1">
      <alignment horizontal="center" vertical="center" wrapText="1"/>
    </xf>
    <xf numFmtId="0" fontId="10" fillId="5" borderId="73" xfId="0" applyFont="1" applyFill="1" applyBorder="1" applyAlignment="1">
      <alignment horizontal="center" vertical="center" wrapText="1"/>
    </xf>
    <xf numFmtId="14" fontId="6" fillId="8" borderId="34" xfId="0" applyNumberFormat="1" applyFont="1" applyFill="1" applyBorder="1"/>
    <xf numFmtId="0" fontId="6" fillId="8" borderId="16" xfId="0" applyFont="1" applyFill="1" applyBorder="1" applyAlignment="1">
      <alignment horizontal="left"/>
    </xf>
    <xf numFmtId="0" fontId="6" fillId="8" borderId="16" xfId="0" applyFont="1" applyFill="1" applyBorder="1" applyAlignment="1">
      <alignment wrapText="1"/>
    </xf>
    <xf numFmtId="0" fontId="17" fillId="8" borderId="22" xfId="0" applyFont="1" applyFill="1" applyBorder="1" applyAlignment="1">
      <alignment horizontal="center" vertical="center" wrapText="1"/>
    </xf>
    <xf numFmtId="0" fontId="17" fillId="8" borderId="22" xfId="0" applyFont="1" applyFill="1" applyBorder="1" applyAlignment="1">
      <alignment horizontal="right" vertical="center" wrapText="1"/>
    </xf>
    <xf numFmtId="3" fontId="2" fillId="8" borderId="15" xfId="0" applyNumberFormat="1" applyFont="1" applyFill="1" applyBorder="1"/>
    <xf numFmtId="0" fontId="6" fillId="8" borderId="67" xfId="0" applyFont="1" applyFill="1" applyBorder="1"/>
    <xf numFmtId="0" fontId="6" fillId="8" borderId="21" xfId="0" applyFont="1" applyFill="1" applyBorder="1" applyAlignment="1">
      <alignment horizontal="left"/>
    </xf>
    <xf numFmtId="0" fontId="6" fillId="8" borderId="26" xfId="0" applyFont="1" applyFill="1" applyBorder="1" applyAlignment="1">
      <alignment wrapText="1"/>
    </xf>
    <xf numFmtId="4" fontId="2" fillId="8" borderId="55" xfId="0" applyNumberFormat="1" applyFont="1" applyFill="1" applyBorder="1"/>
    <xf numFmtId="0" fontId="6" fillId="8" borderId="63" xfId="0" applyFont="1" applyFill="1" applyBorder="1"/>
    <xf numFmtId="0" fontId="6" fillId="8" borderId="4" xfId="0" applyFont="1" applyFill="1" applyBorder="1" applyAlignment="1">
      <alignment horizontal="left"/>
    </xf>
    <xf numFmtId="0" fontId="6" fillId="8" borderId="25" xfId="0" applyFont="1" applyFill="1" applyBorder="1" applyAlignment="1">
      <alignment wrapText="1"/>
    </xf>
    <xf numFmtId="3" fontId="2" fillId="8" borderId="62" xfId="0" applyNumberFormat="1" applyFont="1" applyFill="1" applyBorder="1"/>
    <xf numFmtId="4" fontId="2" fillId="0" borderId="56" xfId="0" applyNumberFormat="1" applyFont="1" applyFill="1" applyBorder="1"/>
    <xf numFmtId="3" fontId="2" fillId="0" borderId="55" xfId="0" applyNumberFormat="1" applyFont="1" applyFill="1" applyBorder="1"/>
    <xf numFmtId="3" fontId="2" fillId="0" borderId="68" xfId="0" applyNumberFormat="1" applyFont="1" applyFill="1" applyBorder="1"/>
    <xf numFmtId="3" fontId="2" fillId="0" borderId="58" xfId="0" applyNumberFormat="1" applyFont="1" applyFill="1" applyBorder="1"/>
    <xf numFmtId="0" fontId="26" fillId="0" borderId="22" xfId="0" applyFont="1" applyFill="1" applyBorder="1" applyAlignment="1">
      <alignment vertic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6" fillId="0" borderId="31" xfId="0" applyFont="1" applyFill="1" applyBorder="1"/>
    <xf numFmtId="0" fontId="6" fillId="0" borderId="2" xfId="0" applyFont="1" applyFill="1" applyBorder="1" applyAlignment="1">
      <alignment wrapText="1"/>
    </xf>
    <xf numFmtId="3" fontId="2" fillId="0" borderId="1" xfId="0" applyNumberFormat="1" applyFont="1" applyFill="1" applyBorder="1"/>
    <xf numFmtId="3" fontId="2" fillId="0" borderId="8" xfId="0" applyNumberFormat="1" applyFont="1" applyFill="1" applyBorder="1"/>
    <xf numFmtId="3" fontId="2" fillId="0" borderId="27" xfId="0" applyNumberFormat="1" applyFont="1" applyFill="1" applyBorder="1"/>
    <xf numFmtId="14" fontId="15" fillId="0" borderId="0" xfId="0" applyNumberFormat="1" applyFont="1" applyFill="1" applyBorder="1"/>
    <xf numFmtId="0" fontId="17" fillId="0" borderId="0" xfId="0" applyFont="1" applyFill="1" applyBorder="1" applyAlignment="1">
      <alignment wrapText="1"/>
    </xf>
    <xf numFmtId="3" fontId="3" fillId="0" borderId="0" xfId="0" applyNumberFormat="1" applyFont="1" applyFill="1" applyBorder="1"/>
    <xf numFmtId="0" fontId="0" fillId="0" borderId="0" xfId="0" applyBorder="1"/>
    <xf numFmtId="14" fontId="15" fillId="8" borderId="47" xfId="0" applyNumberFormat="1" applyFont="1" applyFill="1" applyBorder="1"/>
    <xf numFmtId="3" fontId="17" fillId="8" borderId="48" xfId="0" applyNumberFormat="1" applyFont="1" applyFill="1" applyBorder="1" applyAlignment="1">
      <alignment horizontal="left"/>
    </xf>
    <xf numFmtId="0" fontId="17" fillId="8" borderId="64" xfId="0" applyFont="1" applyFill="1" applyBorder="1" applyAlignment="1">
      <alignment wrapText="1"/>
    </xf>
    <xf numFmtId="3" fontId="3" fillId="8" borderId="65" xfId="0" applyNumberFormat="1" applyFont="1" applyFill="1" applyBorder="1"/>
    <xf numFmtId="0" fontId="15" fillId="0" borderId="22" xfId="0" applyFont="1" applyFill="1" applyBorder="1" applyAlignment="1">
      <alignment wrapText="1"/>
    </xf>
    <xf numFmtId="0" fontId="3" fillId="0" borderId="22" xfId="0" applyFont="1" applyFill="1" applyBorder="1" applyAlignment="1">
      <alignment horizontal="left"/>
    </xf>
    <xf numFmtId="0" fontId="3" fillId="0" borderId="22" xfId="0" applyFont="1" applyFill="1" applyBorder="1" applyAlignment="1">
      <alignment wrapText="1"/>
    </xf>
    <xf numFmtId="0" fontId="20" fillId="0" borderId="22" xfId="0" applyFont="1" applyFill="1" applyBorder="1"/>
    <xf numFmtId="0" fontId="12" fillId="0" borderId="22" xfId="0" applyFont="1" applyFill="1" applyBorder="1" applyAlignment="1">
      <alignment horizontal="left"/>
    </xf>
    <xf numFmtId="0" fontId="21" fillId="0" borderId="22" xfId="0" applyFont="1" applyFill="1" applyBorder="1"/>
    <xf numFmtId="0" fontId="9" fillId="0" borderId="22" xfId="0" applyFont="1" applyFill="1" applyBorder="1"/>
    <xf numFmtId="0" fontId="7" fillId="0" borderId="22" xfId="0" applyFont="1" applyFill="1" applyBorder="1"/>
    <xf numFmtId="0" fontId="8" fillId="0" borderId="22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9" fillId="0" borderId="22" xfId="0" applyFont="1" applyFill="1" applyBorder="1" applyAlignment="1">
      <alignment wrapText="1"/>
    </xf>
    <xf numFmtId="3" fontId="6" fillId="0" borderId="22" xfId="0" applyNumberFormat="1" applyFont="1" applyFill="1" applyBorder="1" applyAlignment="1">
      <alignment horizontal="center" wrapText="1"/>
    </xf>
    <xf numFmtId="0" fontId="12" fillId="5" borderId="22" xfId="0" applyFont="1" applyFill="1" applyBorder="1" applyAlignment="1">
      <alignment vertical="center"/>
    </xf>
    <xf numFmtId="0" fontId="13" fillId="5" borderId="22" xfId="0" applyFont="1" applyFill="1" applyBorder="1" applyAlignment="1">
      <alignment horizontal="left" vertical="center"/>
    </xf>
    <xf numFmtId="0" fontId="13" fillId="5" borderId="22" xfId="0" applyFont="1" applyFill="1" applyBorder="1" applyAlignment="1">
      <alignment vertical="center" wrapText="1"/>
    </xf>
    <xf numFmtId="0" fontId="14" fillId="5" borderId="22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5" fillId="4" borderId="22" xfId="0" applyFont="1" applyFill="1" applyBorder="1"/>
    <xf numFmtId="0" fontId="15" fillId="4" borderId="22" xfId="0" applyFont="1" applyFill="1" applyBorder="1" applyAlignment="1">
      <alignment horizontal="left"/>
    </xf>
    <xf numFmtId="0" fontId="15" fillId="4" borderId="22" xfId="0" applyFont="1" applyFill="1" applyBorder="1" applyAlignment="1">
      <alignment wrapText="1"/>
    </xf>
    <xf numFmtId="4" fontId="14" fillId="4" borderId="22" xfId="0" applyNumberFormat="1" applyFont="1" applyFill="1" applyBorder="1" applyAlignment="1">
      <alignment horizontal="center" wrapText="1"/>
    </xf>
    <xf numFmtId="14" fontId="6" fillId="0" borderId="22" xfId="0" applyNumberFormat="1" applyFont="1" applyFill="1" applyBorder="1"/>
    <xf numFmtId="0" fontId="6" fillId="0" borderId="22" xfId="0" applyFont="1" applyFill="1" applyBorder="1" applyAlignment="1">
      <alignment horizontal="left"/>
    </xf>
    <xf numFmtId="0" fontId="6" fillId="0" borderId="22" xfId="0" applyFont="1" applyFill="1" applyBorder="1" applyAlignment="1">
      <alignment wrapText="1"/>
    </xf>
    <xf numFmtId="4" fontId="2" fillId="0" borderId="22" xfId="0" applyNumberFormat="1" applyFont="1" applyFill="1" applyBorder="1"/>
    <xf numFmtId="3" fontId="15" fillId="0" borderId="22" xfId="0" applyNumberFormat="1" applyFont="1" applyFill="1" applyBorder="1" applyAlignment="1">
      <alignment horizontal="right" vertical="center" wrapText="1"/>
    </xf>
    <xf numFmtId="3" fontId="17" fillId="0" borderId="22" xfId="0" applyNumberFormat="1" applyFont="1" applyFill="1" applyBorder="1" applyAlignment="1">
      <alignment wrapText="1"/>
    </xf>
    <xf numFmtId="14" fontId="3" fillId="0" borderId="22" xfId="0" applyNumberFormat="1" applyFont="1" applyFill="1" applyBorder="1"/>
    <xf numFmtId="2" fontId="17" fillId="0" borderId="22" xfId="0" applyNumberFormat="1" applyFont="1" applyFill="1" applyBorder="1" applyAlignment="1">
      <alignment wrapText="1"/>
    </xf>
    <xf numFmtId="3" fontId="15" fillId="0" borderId="22" xfId="0" applyNumberFormat="1" applyFont="1" applyFill="1" applyBorder="1"/>
    <xf numFmtId="0" fontId="16" fillId="0" borderId="22" xfId="0" applyFont="1" applyFill="1" applyBorder="1"/>
    <xf numFmtId="0" fontId="17" fillId="0" borderId="22" xfId="0" applyFont="1" applyFill="1" applyBorder="1"/>
    <xf numFmtId="0" fontId="15" fillId="0" borderId="22" xfId="0" applyFont="1" applyFill="1" applyBorder="1" applyAlignment="1">
      <alignment horizontal="left"/>
    </xf>
    <xf numFmtId="2" fontId="15" fillId="0" borderId="22" xfId="0" applyNumberFormat="1" applyFont="1" applyFill="1" applyBorder="1"/>
    <xf numFmtId="1" fontId="17" fillId="0" borderId="22" xfId="0" applyNumberFormat="1" applyFont="1" applyFill="1" applyBorder="1" applyAlignment="1">
      <alignment wrapText="1"/>
    </xf>
    <xf numFmtId="3" fontId="9" fillId="0" borderId="22" xfId="0" applyNumberFormat="1" applyFont="1" applyFill="1" applyBorder="1"/>
    <xf numFmtId="2" fontId="3" fillId="0" borderId="22" xfId="0" applyNumberFormat="1" applyFont="1" applyFill="1" applyBorder="1" applyAlignment="1">
      <alignment wrapText="1"/>
    </xf>
    <xf numFmtId="3" fontId="3" fillId="0" borderId="22" xfId="0" applyNumberFormat="1" applyFont="1" applyFill="1" applyBorder="1" applyAlignment="1">
      <alignment horizontal="left"/>
    </xf>
    <xf numFmtId="0" fontId="14" fillId="0" borderId="22" xfId="0" applyFont="1" applyFill="1" applyBorder="1"/>
    <xf numFmtId="3" fontId="14" fillId="0" borderId="22" xfId="0" applyNumberFormat="1" applyFont="1" applyFill="1" applyBorder="1" applyAlignment="1">
      <alignment horizontal="left"/>
    </xf>
    <xf numFmtId="0" fontId="14" fillId="0" borderId="22" xfId="0" applyFont="1" applyFill="1" applyBorder="1" applyAlignment="1">
      <alignment wrapText="1"/>
    </xf>
    <xf numFmtId="2" fontId="14" fillId="0" borderId="22" xfId="0" applyNumberFormat="1" applyFont="1" applyFill="1" applyBorder="1" applyAlignment="1">
      <alignment wrapText="1"/>
    </xf>
    <xf numFmtId="3" fontId="15" fillId="0" borderId="22" xfId="0" applyNumberFormat="1" applyFont="1" applyFill="1" applyBorder="1" applyAlignment="1">
      <alignment horizontal="left"/>
    </xf>
    <xf numFmtId="2" fontId="15" fillId="0" borderId="22" xfId="0" applyNumberFormat="1" applyFont="1" applyFill="1" applyBorder="1" applyAlignment="1">
      <alignment wrapText="1"/>
    </xf>
    <xf numFmtId="1" fontId="15" fillId="0" borderId="22" xfId="0" applyNumberFormat="1" applyFont="1" applyFill="1" applyBorder="1" applyAlignment="1">
      <alignment wrapText="1"/>
    </xf>
    <xf numFmtId="2" fontId="17" fillId="0" borderId="22" xfId="0" applyNumberFormat="1" applyFont="1" applyFill="1" applyBorder="1"/>
    <xf numFmtId="1" fontId="15" fillId="0" borderId="22" xfId="0" applyNumberFormat="1" applyFont="1" applyFill="1" applyBorder="1"/>
    <xf numFmtId="1" fontId="17" fillId="0" borderId="22" xfId="0" applyNumberFormat="1" applyFont="1" applyFill="1" applyBorder="1"/>
    <xf numFmtId="3" fontId="14" fillId="0" borderId="22" xfId="0" applyNumberFormat="1" applyFont="1" applyFill="1" applyBorder="1"/>
    <xf numFmtId="0" fontId="15" fillId="0" borderId="22" xfId="0" applyNumberFormat="1" applyFont="1" applyFill="1" applyBorder="1"/>
    <xf numFmtId="0" fontId="16" fillId="0" borderId="22" xfId="0" applyFont="1" applyFill="1" applyBorder="1" applyAlignment="1">
      <alignment wrapText="1"/>
    </xf>
    <xf numFmtId="0" fontId="6" fillId="0" borderId="22" xfId="0" applyNumberFormat="1" applyFont="1" applyFill="1" applyBorder="1"/>
    <xf numFmtId="3" fontId="15" fillId="4" borderId="22" xfId="0" applyNumberFormat="1" applyFont="1" applyFill="1" applyBorder="1" applyAlignment="1">
      <alignment horizontal="left"/>
    </xf>
    <xf numFmtId="2" fontId="15" fillId="4" borderId="22" xfId="0" applyNumberFormat="1" applyFont="1" applyFill="1" applyBorder="1" applyAlignment="1">
      <alignment wrapText="1"/>
    </xf>
    <xf numFmtId="2" fontId="15" fillId="4" borderId="22" xfId="0" applyNumberFormat="1" applyFont="1" applyFill="1" applyBorder="1"/>
    <xf numFmtId="2" fontId="6" fillId="0" borderId="22" xfId="0" applyNumberFormat="1" applyFont="1" applyFill="1" applyBorder="1" applyAlignment="1">
      <alignment wrapText="1"/>
    </xf>
    <xf numFmtId="3" fontId="15" fillId="4" borderId="22" xfId="0" applyNumberFormat="1" applyFont="1" applyFill="1" applyBorder="1" applyAlignment="1">
      <alignment horizontal="center"/>
    </xf>
    <xf numFmtId="3" fontId="15" fillId="4" borderId="22" xfId="0" applyNumberFormat="1" applyFont="1" applyFill="1" applyBorder="1"/>
    <xf numFmtId="1" fontId="15" fillId="4" borderId="22" xfId="0" applyNumberFormat="1" applyFont="1" applyFill="1" applyBorder="1" applyAlignment="1">
      <alignment wrapText="1"/>
    </xf>
    <xf numFmtId="2" fontId="6" fillId="0" borderId="22" xfId="0" applyNumberFormat="1" applyFont="1" applyFill="1" applyBorder="1"/>
    <xf numFmtId="1" fontId="6" fillId="0" borderId="22" xfId="0" applyNumberFormat="1" applyFont="1" applyFill="1" applyBorder="1"/>
    <xf numFmtId="1" fontId="3" fillId="0" borderId="22" xfId="0" applyNumberFormat="1" applyFont="1" applyFill="1" applyBorder="1" applyAlignment="1">
      <alignment wrapText="1"/>
    </xf>
    <xf numFmtId="0" fontId="6" fillId="4" borderId="22" xfId="0" applyFont="1" applyFill="1" applyBorder="1"/>
    <xf numFmtId="0" fontId="16" fillId="4" borderId="22" xfId="0" applyFont="1" applyFill="1" applyBorder="1" applyAlignment="1">
      <alignment horizontal="left"/>
    </xf>
    <xf numFmtId="0" fontId="16" fillId="4" borderId="22" xfId="0" applyFont="1" applyFill="1" applyBorder="1" applyAlignment="1">
      <alignment wrapText="1"/>
    </xf>
    <xf numFmtId="165" fontId="3" fillId="0" borderId="22" xfId="0" applyNumberFormat="1" applyFont="1" applyFill="1" applyBorder="1"/>
    <xf numFmtId="0" fontId="6" fillId="3" borderId="22" xfId="0" applyFont="1" applyFill="1" applyBorder="1"/>
    <xf numFmtId="0" fontId="3" fillId="3" borderId="22" xfId="0" applyFont="1" applyFill="1" applyBorder="1" applyAlignment="1">
      <alignment horizontal="left"/>
    </xf>
    <xf numFmtId="0" fontId="3" fillId="3" borderId="22" xfId="0" applyFont="1" applyFill="1" applyBorder="1" applyAlignment="1">
      <alignment wrapText="1"/>
    </xf>
    <xf numFmtId="2" fontId="15" fillId="3" borderId="22" xfId="0" applyNumberFormat="1" applyFont="1" applyFill="1" applyBorder="1" applyAlignment="1">
      <alignment wrapText="1"/>
    </xf>
    <xf numFmtId="49" fontId="15" fillId="0" borderId="22" xfId="0" applyNumberFormat="1" applyFont="1" applyFill="1" applyBorder="1"/>
    <xf numFmtId="0" fontId="2" fillId="0" borderId="22" xfId="0" applyFont="1" applyFill="1" applyBorder="1" applyAlignment="1">
      <alignment horizontal="left"/>
    </xf>
    <xf numFmtId="0" fontId="2" fillId="0" borderId="22" xfId="0" applyFont="1" applyFill="1" applyBorder="1" applyAlignment="1">
      <alignment wrapText="1"/>
    </xf>
    <xf numFmtId="3" fontId="6" fillId="0" borderId="22" xfId="0" applyNumberFormat="1" applyFont="1" applyFill="1" applyBorder="1" applyAlignment="1">
      <alignment horizontal="left"/>
    </xf>
    <xf numFmtId="0" fontId="23" fillId="0" borderId="22" xfId="0" applyFont="1" applyBorder="1"/>
    <xf numFmtId="2" fontId="23" fillId="0" borderId="22" xfId="0" applyNumberFormat="1" applyFont="1" applyBorder="1"/>
    <xf numFmtId="0" fontId="25" fillId="0" borderId="22" xfId="0" applyFont="1" applyBorder="1"/>
    <xf numFmtId="2" fontId="25" fillId="0" borderId="22" xfId="0" applyNumberFormat="1" applyFont="1" applyBorder="1"/>
    <xf numFmtId="2" fontId="23" fillId="0" borderId="22" xfId="0" applyNumberFormat="1" applyFont="1" applyFill="1" applyBorder="1"/>
    <xf numFmtId="0" fontId="25" fillId="0" borderId="22" xfId="0" applyFont="1" applyFill="1" applyBorder="1"/>
    <xf numFmtId="0" fontId="3" fillId="4" borderId="22" xfId="0" applyFont="1" applyFill="1" applyBorder="1" applyAlignment="1">
      <alignment horizontal="left"/>
    </xf>
    <xf numFmtId="0" fontId="3" fillId="4" borderId="22" xfId="0" applyFont="1" applyFill="1" applyBorder="1" applyAlignment="1">
      <alignment wrapText="1"/>
    </xf>
    <xf numFmtId="0" fontId="2" fillId="7" borderId="22" xfId="0" applyFont="1" applyFill="1" applyBorder="1"/>
    <xf numFmtId="0" fontId="15" fillId="7" borderId="22" xfId="0" applyFont="1" applyFill="1" applyBorder="1" applyAlignment="1">
      <alignment horizontal="left"/>
    </xf>
    <xf numFmtId="0" fontId="15" fillId="7" borderId="22" xfId="0" applyFont="1" applyFill="1" applyBorder="1" applyAlignment="1">
      <alignment wrapText="1"/>
    </xf>
    <xf numFmtId="2" fontId="15" fillId="7" borderId="22" xfId="0" applyNumberFormat="1" applyFont="1" applyFill="1" applyBorder="1" applyAlignment="1">
      <alignment wrapText="1"/>
    </xf>
    <xf numFmtId="0" fontId="3" fillId="7" borderId="22" xfId="0" applyFont="1" applyFill="1" applyBorder="1" applyAlignment="1">
      <alignment horizontal="left"/>
    </xf>
    <xf numFmtId="0" fontId="3" fillId="7" borderId="22" xfId="0" applyFont="1" applyFill="1" applyBorder="1" applyAlignment="1">
      <alignment wrapText="1"/>
    </xf>
    <xf numFmtId="3" fontId="15" fillId="7" borderId="22" xfId="0" applyNumberFormat="1" applyFont="1" applyFill="1" applyBorder="1"/>
    <xf numFmtId="3" fontId="6" fillId="7" borderId="22" xfId="0" applyNumberFormat="1" applyFont="1" applyFill="1" applyBorder="1"/>
    <xf numFmtId="14" fontId="14" fillId="0" borderId="22" xfId="0" applyNumberFormat="1" applyFont="1" applyFill="1" applyBorder="1"/>
    <xf numFmtId="49" fontId="6" fillId="0" borderId="22" xfId="0" applyNumberFormat="1" applyFont="1" applyFill="1" applyBorder="1"/>
    <xf numFmtId="0" fontId="12" fillId="6" borderId="22" xfId="0" applyFont="1" applyFill="1" applyBorder="1"/>
    <xf numFmtId="0" fontId="13" fillId="6" borderId="22" xfId="0" applyFont="1" applyFill="1" applyBorder="1" applyAlignment="1">
      <alignment horizontal="left"/>
    </xf>
    <xf numFmtId="0" fontId="12" fillId="6" borderId="22" xfId="0" applyFont="1" applyFill="1" applyBorder="1" applyAlignment="1">
      <alignment wrapText="1"/>
    </xf>
    <xf numFmtId="2" fontId="2" fillId="6" borderId="22" xfId="0" applyNumberFormat="1" applyFont="1" applyFill="1" applyBorder="1" applyAlignment="1">
      <alignment wrapText="1"/>
    </xf>
    <xf numFmtId="3" fontId="2" fillId="6" borderId="22" xfId="0" applyNumberFormat="1" applyFont="1" applyFill="1" applyBorder="1"/>
    <xf numFmtId="3" fontId="2" fillId="2" borderId="60" xfId="0" applyNumberFormat="1" applyFont="1" applyFill="1" applyBorder="1"/>
    <xf numFmtId="3" fontId="2" fillId="2" borderId="59" xfId="0" applyNumberFormat="1" applyFont="1" applyFill="1" applyBorder="1"/>
    <xf numFmtId="3" fontId="2" fillId="8" borderId="55" xfId="0" applyNumberFormat="1" applyFont="1" applyFill="1" applyBorder="1"/>
  </cellXfs>
  <cellStyles count="2">
    <cellStyle name="Čiarka" xfId="1" builtinId="3"/>
    <cellStyle name="Normáln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workbookViewId="0">
      <selection activeCell="E40" sqref="E40"/>
    </sheetView>
  </sheetViews>
  <sheetFormatPr defaultRowHeight="12.75" x14ac:dyDescent="0.2"/>
  <cols>
    <col min="1" max="1" width="10.140625" bestFit="1" customWidth="1"/>
    <col min="3" max="3" width="32.5703125" customWidth="1"/>
    <col min="4" max="4" width="9.42578125" customWidth="1"/>
    <col min="5" max="5" width="8.7109375" customWidth="1"/>
    <col min="6" max="6" width="9.28515625" customWidth="1"/>
    <col min="7" max="7" width="8.28515625" customWidth="1"/>
  </cols>
  <sheetData>
    <row r="1" spans="1:15" ht="33.75" x14ac:dyDescent="0.2">
      <c r="A1" s="153" t="s">
        <v>31</v>
      </c>
      <c r="B1" s="154"/>
      <c r="C1" s="155"/>
      <c r="D1" s="156" t="s">
        <v>248</v>
      </c>
      <c r="E1" s="157" t="s">
        <v>93</v>
      </c>
      <c r="F1" s="158" t="s">
        <v>249</v>
      </c>
      <c r="G1" s="158" t="s">
        <v>205</v>
      </c>
    </row>
    <row r="2" spans="1:15" x14ac:dyDescent="0.2">
      <c r="A2" s="159" t="s">
        <v>258</v>
      </c>
      <c r="B2" s="160"/>
      <c r="C2" s="161"/>
      <c r="D2" s="162"/>
      <c r="E2" s="163">
        <f>SUM(E3)</f>
        <v>2000</v>
      </c>
      <c r="F2" s="163">
        <f t="shared" ref="F2:G2" si="0">SUM(F3)</f>
        <v>0</v>
      </c>
      <c r="G2" s="163">
        <f t="shared" si="0"/>
        <v>0</v>
      </c>
    </row>
    <row r="3" spans="1:15" ht="12.75" customHeight="1" x14ac:dyDescent="0.2">
      <c r="A3" s="177"/>
      <c r="B3" s="114">
        <v>716</v>
      </c>
      <c r="C3" s="86" t="s">
        <v>259</v>
      </c>
      <c r="D3" s="178"/>
      <c r="E3" s="179">
        <v>2000</v>
      </c>
      <c r="F3" s="180"/>
      <c r="G3" s="180"/>
    </row>
    <row r="4" spans="1:15" ht="13.5" thickBot="1" x14ac:dyDescent="0.25">
      <c r="A4" s="159" t="s">
        <v>251</v>
      </c>
      <c r="B4" s="160"/>
      <c r="C4" s="161"/>
      <c r="D4" s="164">
        <f>SUM(D5)</f>
        <v>3290</v>
      </c>
      <c r="E4" s="164">
        <f t="shared" ref="E4:G4" si="1">SUM(E5)</f>
        <v>0</v>
      </c>
      <c r="F4" s="164">
        <f t="shared" si="1"/>
        <v>0</v>
      </c>
      <c r="G4" s="164">
        <f t="shared" si="1"/>
        <v>0</v>
      </c>
      <c r="I4" s="189"/>
      <c r="J4" s="189"/>
      <c r="K4" s="189"/>
      <c r="L4" s="189"/>
      <c r="M4" s="189"/>
      <c r="N4" s="189"/>
      <c r="O4" s="189"/>
    </row>
    <row r="5" spans="1:15" ht="11.45" customHeight="1" thickBot="1" x14ac:dyDescent="0.25">
      <c r="A5" s="108" t="s">
        <v>252</v>
      </c>
      <c r="B5" s="133"/>
      <c r="C5" s="134"/>
      <c r="D5" s="111">
        <f>SUM(D6)</f>
        <v>3290</v>
      </c>
      <c r="E5" s="111"/>
      <c r="F5" s="118"/>
      <c r="G5" s="112"/>
      <c r="I5" s="186"/>
      <c r="J5" s="98"/>
      <c r="K5" s="6"/>
      <c r="L5" s="188"/>
      <c r="M5" s="188"/>
      <c r="N5" s="188"/>
      <c r="O5" s="188"/>
    </row>
    <row r="6" spans="1:15" ht="11.45" customHeight="1" thickBot="1" x14ac:dyDescent="0.25">
      <c r="A6" s="108"/>
      <c r="B6" s="109">
        <v>717004</v>
      </c>
      <c r="C6" s="110" t="s">
        <v>253</v>
      </c>
      <c r="D6" s="111">
        <v>3290</v>
      </c>
      <c r="E6" s="111"/>
      <c r="F6" s="118"/>
      <c r="G6" s="112"/>
      <c r="I6" s="186"/>
      <c r="J6" s="84"/>
      <c r="K6" s="81"/>
      <c r="L6" s="188"/>
      <c r="M6" s="188"/>
      <c r="N6" s="188"/>
      <c r="O6" s="188"/>
    </row>
    <row r="7" spans="1:15" ht="11.45" customHeight="1" thickBot="1" x14ac:dyDescent="0.25">
      <c r="A7" s="108"/>
      <c r="B7" s="109"/>
      <c r="C7" s="110"/>
      <c r="D7" s="111"/>
      <c r="E7" s="111"/>
      <c r="F7" s="118"/>
      <c r="G7" s="112"/>
      <c r="I7" s="186"/>
      <c r="J7" s="85"/>
      <c r="K7" s="187"/>
      <c r="L7" s="188"/>
      <c r="M7" s="188"/>
      <c r="N7" s="188"/>
      <c r="O7" s="188"/>
    </row>
    <row r="8" spans="1:15" ht="11.45" customHeight="1" thickBot="1" x14ac:dyDescent="0.25">
      <c r="A8" s="190" t="s">
        <v>260</v>
      </c>
      <c r="B8" s="191"/>
      <c r="C8" s="192"/>
      <c r="D8" s="193">
        <f>SUM(D9)</f>
        <v>3253</v>
      </c>
      <c r="E8" s="193">
        <f t="shared" ref="E8:G8" si="2">SUM(E9)</f>
        <v>2000</v>
      </c>
      <c r="F8" s="193">
        <f t="shared" si="2"/>
        <v>0</v>
      </c>
      <c r="G8" s="193">
        <f t="shared" si="2"/>
        <v>0</v>
      </c>
      <c r="I8" s="186"/>
      <c r="J8" s="85"/>
      <c r="K8" s="187"/>
      <c r="L8" s="188"/>
      <c r="M8" s="188"/>
      <c r="N8" s="188"/>
      <c r="O8" s="188"/>
    </row>
    <row r="9" spans="1:15" ht="11.45" customHeight="1" thickBot="1" x14ac:dyDescent="0.25">
      <c r="A9" s="99" t="s">
        <v>261</v>
      </c>
      <c r="B9" s="80"/>
      <c r="C9" s="100"/>
      <c r="D9" s="101">
        <f>D10</f>
        <v>3253</v>
      </c>
      <c r="E9" s="101">
        <f t="shared" ref="E9:G9" si="3">E10</f>
        <v>2000</v>
      </c>
      <c r="F9" s="101">
        <f t="shared" si="3"/>
        <v>0</v>
      </c>
      <c r="G9" s="101">
        <f t="shared" si="3"/>
        <v>0</v>
      </c>
      <c r="I9" s="189"/>
      <c r="J9" s="189"/>
      <c r="K9" s="189"/>
      <c r="L9" s="189"/>
      <c r="M9" s="189"/>
      <c r="N9" s="189"/>
      <c r="O9" s="189"/>
    </row>
    <row r="10" spans="1:15" ht="11.45" customHeight="1" thickBot="1" x14ac:dyDescent="0.25">
      <c r="A10" s="99"/>
      <c r="B10" s="38">
        <v>710</v>
      </c>
      <c r="C10" s="82" t="s">
        <v>177</v>
      </c>
      <c r="D10" s="101">
        <f>SUM(D11)</f>
        <v>3253</v>
      </c>
      <c r="E10" s="101">
        <f t="shared" ref="E10:G10" si="4">SUM(E11)</f>
        <v>2000</v>
      </c>
      <c r="F10" s="101">
        <f t="shared" si="4"/>
        <v>0</v>
      </c>
      <c r="G10" s="101">
        <f t="shared" si="4"/>
        <v>0</v>
      </c>
    </row>
    <row r="11" spans="1:15" ht="13.5" thickBot="1" x14ac:dyDescent="0.25">
      <c r="A11" s="108"/>
      <c r="B11" s="109">
        <v>717001</v>
      </c>
      <c r="C11" s="110" t="s">
        <v>250</v>
      </c>
      <c r="D11" s="111">
        <v>3253</v>
      </c>
      <c r="E11" s="111">
        <v>2000</v>
      </c>
      <c r="F11" s="118"/>
      <c r="G11" s="112"/>
    </row>
    <row r="12" spans="1:15" ht="14.45" customHeight="1" thickBot="1" x14ac:dyDescent="0.25">
      <c r="A12" s="165" t="s">
        <v>178</v>
      </c>
      <c r="B12" s="166"/>
      <c r="C12" s="167"/>
      <c r="D12" s="168">
        <f>D13+D15</f>
        <v>4910</v>
      </c>
      <c r="E12" s="294">
        <f t="shared" ref="E12:G12" si="5">E13+E15</f>
        <v>71551.58</v>
      </c>
      <c r="F12" s="168">
        <f t="shared" si="5"/>
        <v>0</v>
      </c>
      <c r="G12" s="168">
        <f t="shared" si="5"/>
        <v>0</v>
      </c>
    </row>
    <row r="13" spans="1:15" ht="14.45" customHeight="1" thickBot="1" x14ac:dyDescent="0.25">
      <c r="A13" s="115" t="s">
        <v>254</v>
      </c>
      <c r="B13" s="38"/>
      <c r="C13" s="87"/>
      <c r="D13" s="173">
        <f>SUM(D14)</f>
        <v>0</v>
      </c>
      <c r="E13" s="174">
        <f>SUM(E14)</f>
        <v>0</v>
      </c>
      <c r="F13" s="175"/>
      <c r="G13" s="176"/>
    </row>
    <row r="14" spans="1:15" ht="14.45" customHeight="1" thickBot="1" x14ac:dyDescent="0.25">
      <c r="A14" s="115"/>
      <c r="B14" s="38">
        <v>711001</v>
      </c>
      <c r="C14" s="87" t="s">
        <v>262</v>
      </c>
      <c r="D14" s="173">
        <v>0</v>
      </c>
      <c r="E14" s="174"/>
      <c r="F14" s="175"/>
      <c r="G14" s="176"/>
    </row>
    <row r="15" spans="1:15" ht="13.5" thickBot="1" x14ac:dyDescent="0.25">
      <c r="A15" s="115" t="s">
        <v>179</v>
      </c>
      <c r="B15" s="38"/>
      <c r="C15" s="87"/>
      <c r="D15" s="113">
        <f>SUM(D17)</f>
        <v>4910</v>
      </c>
      <c r="E15" s="101">
        <f>SUM(E16)</f>
        <v>71551.58</v>
      </c>
      <c r="F15" s="117"/>
      <c r="G15" s="102"/>
    </row>
    <row r="16" spans="1:15" ht="10.5" customHeight="1" thickBot="1" x14ac:dyDescent="0.25">
      <c r="A16" s="115"/>
      <c r="B16" s="38">
        <v>710</v>
      </c>
      <c r="C16" s="87" t="s">
        <v>177</v>
      </c>
      <c r="D16" s="113"/>
      <c r="E16" s="101">
        <v>71551.58</v>
      </c>
      <c r="F16" s="117"/>
      <c r="G16" s="102"/>
    </row>
    <row r="17" spans="1:7" ht="22.5" hidden="1" x14ac:dyDescent="0.2">
      <c r="A17" s="116"/>
      <c r="B17" s="114">
        <v>716</v>
      </c>
      <c r="C17" s="86" t="s">
        <v>180</v>
      </c>
      <c r="D17" s="90">
        <v>4910</v>
      </c>
      <c r="E17" s="107"/>
      <c r="F17" s="119"/>
      <c r="G17" s="91"/>
    </row>
    <row r="18" spans="1:7" ht="13.9" customHeight="1" x14ac:dyDescent="0.2">
      <c r="A18" s="169" t="s">
        <v>255</v>
      </c>
      <c r="B18" s="170"/>
      <c r="C18" s="171"/>
      <c r="D18" s="172">
        <f>SUM(D21:D23)</f>
        <v>600</v>
      </c>
      <c r="E18" s="172">
        <f t="shared" ref="E18:G18" si="6">SUM(E21:E23)</f>
        <v>2000</v>
      </c>
      <c r="F18" s="172">
        <f t="shared" si="6"/>
        <v>15000</v>
      </c>
      <c r="G18" s="172">
        <f t="shared" si="6"/>
        <v>15000</v>
      </c>
    </row>
    <row r="19" spans="1:7" ht="13.9" customHeight="1" x14ac:dyDescent="0.2">
      <c r="A19" s="130"/>
      <c r="B19" s="83"/>
      <c r="C19" s="148"/>
      <c r="D19" s="149"/>
      <c r="E19" s="149"/>
      <c r="F19" s="150"/>
      <c r="G19" s="151"/>
    </row>
    <row r="20" spans="1:7" ht="13.9" customHeight="1" x14ac:dyDescent="0.2">
      <c r="A20" s="142"/>
      <c r="B20" s="143"/>
      <c r="C20" s="144"/>
      <c r="D20" s="145"/>
      <c r="E20" s="145"/>
      <c r="F20" s="146"/>
      <c r="G20" s="147"/>
    </row>
    <row r="21" spans="1:7" x14ac:dyDescent="0.2">
      <c r="A21" s="44"/>
      <c r="B21" s="7"/>
      <c r="C21" s="40" t="s">
        <v>273</v>
      </c>
      <c r="D21" s="27">
        <v>600</v>
      </c>
      <c r="E21" s="27">
        <v>0</v>
      </c>
      <c r="F21" s="120">
        <v>5000</v>
      </c>
      <c r="G21" s="45">
        <v>5000</v>
      </c>
    </row>
    <row r="22" spans="1:7" x14ac:dyDescent="0.2">
      <c r="A22" s="152"/>
      <c r="B22" s="98"/>
      <c r="C22" s="6" t="s">
        <v>257</v>
      </c>
      <c r="D22" s="27"/>
      <c r="E22" s="27"/>
      <c r="F22" s="120">
        <v>10000</v>
      </c>
      <c r="G22" s="45">
        <v>10000</v>
      </c>
    </row>
    <row r="23" spans="1:7" x14ac:dyDescent="0.2">
      <c r="A23" s="152"/>
      <c r="B23" s="114">
        <v>716</v>
      </c>
      <c r="C23" s="86" t="s">
        <v>263</v>
      </c>
      <c r="D23" s="27"/>
      <c r="E23" s="27">
        <v>2000</v>
      </c>
      <c r="F23" s="120"/>
      <c r="G23" s="45"/>
    </row>
    <row r="24" spans="1:7" x14ac:dyDescent="0.2">
      <c r="A24" s="181"/>
      <c r="B24" s="9"/>
      <c r="C24" s="182"/>
      <c r="D24" s="183"/>
      <c r="E24" s="183"/>
      <c r="F24" s="184"/>
      <c r="G24" s="185"/>
    </row>
    <row r="25" spans="1:7" ht="12.6" customHeight="1" thickBot="1" x14ac:dyDescent="0.25">
      <c r="A25" s="60" t="s">
        <v>0</v>
      </c>
      <c r="B25" s="61"/>
      <c r="C25" s="62"/>
      <c r="D25" s="129">
        <f>D4+D8+D12+D18</f>
        <v>12053</v>
      </c>
      <c r="E25" s="106">
        <f>E2+E4+E8+E12+E18</f>
        <v>77551.58</v>
      </c>
      <c r="F25" s="129">
        <f t="shared" ref="F25:G25" si="7">F4+F8+F12+F18</f>
        <v>15000</v>
      </c>
      <c r="G25" s="129">
        <f t="shared" si="7"/>
        <v>15000</v>
      </c>
    </row>
    <row r="26" spans="1:7" ht="33.75" x14ac:dyDescent="0.2">
      <c r="A26" s="63" t="s">
        <v>68</v>
      </c>
      <c r="B26" s="64"/>
      <c r="C26" s="65"/>
      <c r="D26" s="140" t="s">
        <v>248</v>
      </c>
      <c r="E26" s="59" t="s">
        <v>93</v>
      </c>
      <c r="F26" s="78" t="s">
        <v>249</v>
      </c>
      <c r="G26" s="78" t="s">
        <v>205</v>
      </c>
    </row>
    <row r="27" spans="1:7" x14ac:dyDescent="0.2">
      <c r="A27" s="46" t="s">
        <v>14</v>
      </c>
      <c r="B27" s="4"/>
      <c r="C27" s="12"/>
      <c r="D27" s="28"/>
      <c r="E27" s="28"/>
      <c r="F27" s="121"/>
      <c r="G27" s="47"/>
    </row>
    <row r="28" spans="1:7" x14ac:dyDescent="0.2">
      <c r="A28" s="48"/>
      <c r="B28" s="5">
        <v>821005</v>
      </c>
      <c r="C28" s="39" t="s">
        <v>92</v>
      </c>
      <c r="D28" s="2">
        <v>3300</v>
      </c>
      <c r="E28" s="2">
        <v>3300</v>
      </c>
      <c r="F28" s="122">
        <v>3300</v>
      </c>
      <c r="G28" s="43">
        <v>3300</v>
      </c>
    </row>
    <row r="29" spans="1:7" ht="16.5" thickBot="1" x14ac:dyDescent="0.3">
      <c r="A29" s="66" t="s">
        <v>68</v>
      </c>
      <c r="B29" s="67"/>
      <c r="C29" s="68"/>
      <c r="D29" s="106">
        <f>D28</f>
        <v>3300</v>
      </c>
      <c r="E29" s="106">
        <f t="shared" ref="E29:G29" si="8">E28</f>
        <v>3300</v>
      </c>
      <c r="F29" s="106">
        <f t="shared" si="8"/>
        <v>3300</v>
      </c>
      <c r="G29" s="106">
        <f t="shared" si="8"/>
        <v>3300</v>
      </c>
    </row>
    <row r="30" spans="1:7" ht="33.75" x14ac:dyDescent="0.3">
      <c r="A30" s="69" t="s">
        <v>22</v>
      </c>
      <c r="B30" s="70"/>
      <c r="C30" s="71"/>
      <c r="D30" s="140" t="s">
        <v>248</v>
      </c>
      <c r="E30" s="59" t="s">
        <v>93</v>
      </c>
      <c r="F30" s="78" t="s">
        <v>249</v>
      </c>
      <c r="G30" s="78" t="s">
        <v>205</v>
      </c>
    </row>
    <row r="31" spans="1:7" ht="14.25" x14ac:dyDescent="0.2">
      <c r="A31" s="49" t="s">
        <v>19</v>
      </c>
      <c r="B31" s="29"/>
      <c r="C31" s="30"/>
      <c r="D31" s="124">
        <v>173983</v>
      </c>
      <c r="E31" s="2">
        <v>196939</v>
      </c>
      <c r="F31" s="122">
        <v>174650</v>
      </c>
      <c r="G31" s="43">
        <v>182280</v>
      </c>
    </row>
    <row r="32" spans="1:7" ht="14.25" x14ac:dyDescent="0.2">
      <c r="A32" s="49" t="s">
        <v>20</v>
      </c>
      <c r="B32" s="29"/>
      <c r="C32" s="30"/>
      <c r="D32" s="124">
        <v>12053</v>
      </c>
      <c r="E32" s="2">
        <f>E25</f>
        <v>77551.58</v>
      </c>
      <c r="F32" s="122">
        <v>15000</v>
      </c>
      <c r="G32" s="43">
        <v>15000</v>
      </c>
    </row>
    <row r="33" spans="1:7" ht="14.25" x14ac:dyDescent="0.2">
      <c r="A33" s="49" t="s">
        <v>71</v>
      </c>
      <c r="B33" s="29"/>
      <c r="C33" s="30"/>
      <c r="D33" s="124">
        <v>3300</v>
      </c>
      <c r="E33" s="2">
        <v>3300</v>
      </c>
      <c r="F33" s="122">
        <v>3300</v>
      </c>
      <c r="G33" s="43">
        <v>3300</v>
      </c>
    </row>
    <row r="34" spans="1:7" ht="15.75" thickBot="1" x14ac:dyDescent="0.3">
      <c r="A34" s="72" t="s">
        <v>70</v>
      </c>
      <c r="B34" s="73"/>
      <c r="C34" s="74"/>
      <c r="D34" s="125">
        <f>SUM(D31:D33)</f>
        <v>189336</v>
      </c>
      <c r="E34" s="293">
        <f t="shared" ref="E34:G34" si="9">SUM(E31:E33)</f>
        <v>277790.58</v>
      </c>
      <c r="F34" s="293">
        <f t="shared" si="9"/>
        <v>192950</v>
      </c>
      <c r="G34" s="293">
        <f t="shared" si="9"/>
        <v>200580</v>
      </c>
    </row>
    <row r="35" spans="1:7" ht="14.25" x14ac:dyDescent="0.2">
      <c r="A35" s="75" t="s">
        <v>17</v>
      </c>
      <c r="B35" s="76"/>
      <c r="C35" s="77"/>
      <c r="D35" s="126">
        <v>195396</v>
      </c>
      <c r="E35" s="103">
        <v>203784</v>
      </c>
      <c r="F35" s="123">
        <v>198219</v>
      </c>
      <c r="G35" s="104">
        <v>200069</v>
      </c>
    </row>
    <row r="36" spans="1:7" ht="14.25" x14ac:dyDescent="0.2">
      <c r="A36" s="49" t="s">
        <v>16</v>
      </c>
      <c r="B36" s="29"/>
      <c r="C36" s="30"/>
      <c r="D36" s="124">
        <v>0</v>
      </c>
      <c r="E36" s="2">
        <v>71574</v>
      </c>
      <c r="F36" s="122">
        <v>0</v>
      </c>
      <c r="G36" s="43">
        <v>0</v>
      </c>
    </row>
    <row r="37" spans="1:7" ht="14.25" x14ac:dyDescent="0.2">
      <c r="A37" s="50" t="s">
        <v>67</v>
      </c>
      <c r="B37" s="31"/>
      <c r="C37" s="32"/>
      <c r="D37" s="124">
        <v>7700</v>
      </c>
      <c r="E37" s="2">
        <v>3300</v>
      </c>
      <c r="F37" s="122">
        <v>3300</v>
      </c>
      <c r="G37" s="43">
        <v>3300</v>
      </c>
    </row>
    <row r="38" spans="1:7" ht="15.75" thickBot="1" x14ac:dyDescent="0.3">
      <c r="A38" s="51" t="s">
        <v>18</v>
      </c>
      <c r="B38" s="33"/>
      <c r="C38" s="34"/>
      <c r="D38" s="127">
        <f>SUM(D35:D37)</f>
        <v>203096</v>
      </c>
      <c r="E38" s="292">
        <f t="shared" ref="E38:G38" si="10">SUM(E35:E37)</f>
        <v>278658</v>
      </c>
      <c r="F38" s="292">
        <f t="shared" si="10"/>
        <v>201519</v>
      </c>
      <c r="G38" s="292">
        <f t="shared" si="10"/>
        <v>203369</v>
      </c>
    </row>
    <row r="39" spans="1:7" ht="17.25" thickTop="1" thickBot="1" x14ac:dyDescent="0.3">
      <c r="A39" s="52" t="s">
        <v>69</v>
      </c>
      <c r="B39" s="53"/>
      <c r="C39" s="54"/>
      <c r="D39" s="128">
        <f>D38-D34</f>
        <v>13760</v>
      </c>
      <c r="E39" s="105">
        <f>E38-E34</f>
        <v>867.4199999999837</v>
      </c>
      <c r="F39" s="105">
        <f t="shared" ref="F39:G39" si="11">F38-F34</f>
        <v>8569</v>
      </c>
      <c r="G39" s="105">
        <f t="shared" si="11"/>
        <v>2789</v>
      </c>
    </row>
  </sheetData>
  <phoneticPr fontId="24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4"/>
  <sheetViews>
    <sheetView view="pageBreakPreview" zoomScaleSheetLayoutView="100" workbookViewId="0">
      <selection activeCell="A3" sqref="A3"/>
    </sheetView>
  </sheetViews>
  <sheetFormatPr defaultColWidth="9.140625" defaultRowHeight="11.25" outlineLevelRow="2" x14ac:dyDescent="0.2"/>
  <cols>
    <col min="1" max="1" width="7.5703125" style="3" customWidth="1"/>
    <col min="2" max="2" width="7.28515625" style="13" customWidth="1"/>
    <col min="3" max="3" width="42.7109375" style="14" customWidth="1"/>
    <col min="4" max="4" width="10.85546875" style="14" customWidth="1"/>
    <col min="5" max="5" width="9.42578125" style="3" customWidth="1"/>
    <col min="6" max="6" width="7.7109375" style="3" customWidth="1"/>
    <col min="7" max="7" width="8.28515625" style="3" customWidth="1"/>
    <col min="8" max="16384" width="9.140625" style="3"/>
  </cols>
  <sheetData>
    <row r="1" spans="1:7" x14ac:dyDescent="0.2">
      <c r="B1" s="8"/>
      <c r="C1" s="6"/>
      <c r="D1" s="6"/>
      <c r="E1" s="1"/>
      <c r="F1" s="1"/>
      <c r="G1" s="1"/>
    </row>
    <row r="2" spans="1:7" ht="26.45" customHeight="1" x14ac:dyDescent="0.3">
      <c r="A2" s="197"/>
      <c r="B2" s="198" t="s">
        <v>203</v>
      </c>
      <c r="C2" s="196"/>
      <c r="D2" s="196"/>
      <c r="E2" s="199"/>
      <c r="F2" s="199"/>
      <c r="G2" s="200"/>
    </row>
    <row r="3" spans="1:7" ht="12.6" customHeight="1" x14ac:dyDescent="0.2">
      <c r="A3" s="201"/>
      <c r="B3" s="202"/>
      <c r="C3" s="203"/>
      <c r="D3" s="203"/>
      <c r="E3" s="200"/>
      <c r="F3" s="200"/>
      <c r="G3" s="200"/>
    </row>
    <row r="4" spans="1:7" ht="12" hidden="1" customHeight="1" thickTop="1" thickBot="1" x14ac:dyDescent="0.25">
      <c r="A4" s="200"/>
      <c r="B4" s="204"/>
      <c r="C4" s="205"/>
      <c r="D4" s="205"/>
      <c r="E4" s="206"/>
      <c r="F4" s="206"/>
      <c r="G4" s="206"/>
    </row>
    <row r="5" spans="1:7" ht="20.25" hidden="1" customHeight="1" thickTop="1" x14ac:dyDescent="0.2">
      <c r="A5" s="35"/>
      <c r="B5" s="195"/>
      <c r="C5" s="196"/>
      <c r="D5" s="196"/>
      <c r="E5" s="35"/>
      <c r="F5" s="35"/>
      <c r="G5" s="35"/>
    </row>
    <row r="6" spans="1:7" ht="23.25" hidden="1" customHeight="1" thickTop="1" thickBot="1" x14ac:dyDescent="0.25">
      <c r="A6" s="35"/>
      <c r="B6" s="195"/>
      <c r="C6" s="196"/>
      <c r="D6" s="196"/>
      <c r="E6" s="35"/>
      <c r="F6" s="35"/>
      <c r="G6" s="35"/>
    </row>
    <row r="7" spans="1:7" ht="0.75" hidden="1" customHeight="1" thickBot="1" x14ac:dyDescent="0.25">
      <c r="A7" s="35"/>
      <c r="B7" s="195"/>
      <c r="C7" s="196"/>
      <c r="D7" s="196"/>
      <c r="E7" s="35"/>
      <c r="F7" s="35"/>
      <c r="G7" s="35"/>
    </row>
    <row r="8" spans="1:7" s="37" customFormat="1" ht="23.45" customHeight="1" x14ac:dyDescent="0.2">
      <c r="A8" s="207" t="s">
        <v>30</v>
      </c>
      <c r="B8" s="208"/>
      <c r="C8" s="209"/>
      <c r="D8" s="210" t="s">
        <v>204</v>
      </c>
      <c r="E8" s="211" t="s">
        <v>93</v>
      </c>
      <c r="F8" s="211" t="s">
        <v>181</v>
      </c>
      <c r="G8" s="211" t="s">
        <v>205</v>
      </c>
    </row>
    <row r="9" spans="1:7" ht="12" customHeight="1" x14ac:dyDescent="0.2">
      <c r="A9" s="212" t="s">
        <v>195</v>
      </c>
      <c r="B9" s="213"/>
      <c r="C9" s="214"/>
      <c r="D9" s="215">
        <f>D10+D94+J18+D100+D114+D131</f>
        <v>64751</v>
      </c>
      <c r="E9" s="215">
        <f>E10+E94+K18+E100+E114+E131</f>
        <v>76363</v>
      </c>
      <c r="F9" s="215">
        <f>F10+F94+L18+F100+F114+F131</f>
        <v>79982</v>
      </c>
      <c r="G9" s="215">
        <f>G10+G94+M18+G100+G114+G131</f>
        <v>83172</v>
      </c>
    </row>
    <row r="10" spans="1:7" ht="12" customHeight="1" x14ac:dyDescent="0.2">
      <c r="A10" s="216" t="s">
        <v>196</v>
      </c>
      <c r="B10" s="217"/>
      <c r="C10" s="218"/>
      <c r="D10" s="219">
        <f>D11+D32+D45+D56+D66+D88</f>
        <v>60587</v>
      </c>
      <c r="E10" s="219">
        <f t="shared" ref="E10:G10" si="0">E11+E32+E45+E56+E66+E88</f>
        <v>72107</v>
      </c>
      <c r="F10" s="219">
        <f t="shared" si="0"/>
        <v>76307</v>
      </c>
      <c r="G10" s="219">
        <f t="shared" si="0"/>
        <v>79497</v>
      </c>
    </row>
    <row r="11" spans="1:7" ht="12" customHeight="1" x14ac:dyDescent="0.2">
      <c r="A11" s="216"/>
      <c r="B11" s="217">
        <v>610</v>
      </c>
      <c r="C11" s="218" t="s">
        <v>128</v>
      </c>
      <c r="D11" s="220">
        <f>SUM(D13:D31)</f>
        <v>41603</v>
      </c>
      <c r="E11" s="220">
        <f t="shared" ref="E11:G11" si="1">SUM(E13:E31)</f>
        <v>52100</v>
      </c>
      <c r="F11" s="220">
        <f t="shared" si="1"/>
        <v>54810</v>
      </c>
      <c r="G11" s="220">
        <f t="shared" si="1"/>
        <v>57350</v>
      </c>
    </row>
    <row r="12" spans="1:7" ht="12" customHeight="1" x14ac:dyDescent="0.2">
      <c r="A12" s="216"/>
      <c r="B12" s="217"/>
      <c r="C12" s="218"/>
      <c r="D12" s="137"/>
      <c r="E12" s="94"/>
      <c r="F12" s="94"/>
      <c r="G12" s="94"/>
    </row>
    <row r="13" spans="1:7" ht="12" customHeight="1" x14ac:dyDescent="0.2">
      <c r="A13" s="216"/>
      <c r="B13" s="79">
        <v>611</v>
      </c>
      <c r="C13" s="137" t="s">
        <v>117</v>
      </c>
      <c r="D13" s="221">
        <v>30122</v>
      </c>
      <c r="E13" s="141">
        <v>37700</v>
      </c>
      <c r="F13" s="141">
        <v>39600</v>
      </c>
      <c r="G13" s="141">
        <v>41500</v>
      </c>
    </row>
    <row r="14" spans="1:7" ht="12" hidden="1" customHeight="1" outlineLevel="2" x14ac:dyDescent="0.2">
      <c r="A14" s="222"/>
      <c r="B14" s="79">
        <v>611</v>
      </c>
      <c r="C14" s="137" t="s">
        <v>37</v>
      </c>
      <c r="D14" s="137"/>
      <c r="E14" s="141"/>
      <c r="F14" s="92"/>
      <c r="G14" s="92"/>
    </row>
    <row r="15" spans="1:7" ht="12" hidden="1" customHeight="1" outlineLevel="2" x14ac:dyDescent="0.2">
      <c r="A15" s="35"/>
      <c r="B15" s="79">
        <v>612</v>
      </c>
      <c r="C15" s="137" t="s">
        <v>38</v>
      </c>
      <c r="D15" s="137"/>
      <c r="E15" s="141"/>
      <c r="F15" s="92"/>
      <c r="G15" s="92"/>
    </row>
    <row r="16" spans="1:7" ht="12" hidden="1" customHeight="1" outlineLevel="2" x14ac:dyDescent="0.2">
      <c r="A16" s="35"/>
      <c r="B16" s="136">
        <v>614</v>
      </c>
      <c r="C16" s="137" t="s">
        <v>23</v>
      </c>
      <c r="D16" s="137"/>
      <c r="E16" s="141"/>
      <c r="F16" s="92"/>
      <c r="G16" s="92"/>
    </row>
    <row r="17" spans="1:9" ht="12" customHeight="1" outlineLevel="2" x14ac:dyDescent="0.2">
      <c r="A17" s="35"/>
      <c r="B17" s="136">
        <v>612</v>
      </c>
      <c r="C17" s="137" t="s">
        <v>38</v>
      </c>
      <c r="D17" s="137"/>
      <c r="E17" s="141"/>
      <c r="F17" s="92"/>
      <c r="G17" s="92"/>
      <c r="I17" s="131"/>
    </row>
    <row r="18" spans="1:9" s="10" customFormat="1" ht="12" customHeight="1" x14ac:dyDescent="0.2">
      <c r="A18" s="200"/>
      <c r="B18" s="136">
        <v>614</v>
      </c>
      <c r="C18" s="137" t="s">
        <v>23</v>
      </c>
      <c r="D18" s="223">
        <v>300</v>
      </c>
      <c r="E18" s="141">
        <v>1000</v>
      </c>
      <c r="F18" s="141">
        <v>1000</v>
      </c>
      <c r="G18" s="141">
        <v>1000</v>
      </c>
    </row>
    <row r="19" spans="1:9" ht="12" hidden="1" customHeight="1" outlineLevel="1" x14ac:dyDescent="0.2">
      <c r="A19" s="35"/>
      <c r="B19" s="79">
        <v>621</v>
      </c>
      <c r="C19" s="137" t="s">
        <v>39</v>
      </c>
      <c r="D19" s="137"/>
      <c r="E19" s="141"/>
      <c r="F19" s="92"/>
      <c r="G19" s="92"/>
    </row>
    <row r="20" spans="1:9" ht="12" hidden="1" customHeight="1" outlineLevel="1" x14ac:dyDescent="0.2">
      <c r="A20" s="35"/>
      <c r="B20" s="79">
        <v>623</v>
      </c>
      <c r="C20" s="137" t="s">
        <v>40</v>
      </c>
      <c r="D20" s="137"/>
      <c r="E20" s="141"/>
      <c r="F20" s="92"/>
      <c r="G20" s="92"/>
    </row>
    <row r="21" spans="1:9" ht="12" hidden="1" customHeight="1" outlineLevel="1" x14ac:dyDescent="0.2">
      <c r="A21" s="35"/>
      <c r="B21" s="79" t="s">
        <v>1</v>
      </c>
      <c r="C21" s="137" t="s">
        <v>41</v>
      </c>
      <c r="D21" s="137"/>
      <c r="E21" s="141"/>
      <c r="F21" s="92"/>
      <c r="G21" s="92"/>
    </row>
    <row r="22" spans="1:9" ht="12" hidden="1" customHeight="1" outlineLevel="1" x14ac:dyDescent="0.2">
      <c r="A22" s="35"/>
      <c r="B22" s="79" t="s">
        <v>2</v>
      </c>
      <c r="C22" s="137" t="s">
        <v>42</v>
      </c>
      <c r="D22" s="137"/>
      <c r="E22" s="141"/>
      <c r="F22" s="92"/>
      <c r="G22" s="92"/>
    </row>
    <row r="23" spans="1:9" ht="12" hidden="1" customHeight="1" outlineLevel="1" x14ac:dyDescent="0.2">
      <c r="A23" s="35"/>
      <c r="B23" s="136">
        <v>625003</v>
      </c>
      <c r="C23" s="137" t="s">
        <v>43</v>
      </c>
      <c r="D23" s="137"/>
      <c r="E23" s="141"/>
      <c r="F23" s="92"/>
      <c r="G23" s="92"/>
    </row>
    <row r="24" spans="1:9" ht="12" hidden="1" customHeight="1" outlineLevel="1" x14ac:dyDescent="0.2">
      <c r="A24" s="35"/>
      <c r="B24" s="136">
        <v>625004</v>
      </c>
      <c r="C24" s="137" t="s">
        <v>44</v>
      </c>
      <c r="D24" s="137"/>
      <c r="E24" s="141"/>
      <c r="F24" s="92"/>
      <c r="G24" s="92"/>
    </row>
    <row r="25" spans="1:9" ht="12" hidden="1" customHeight="1" outlineLevel="1" x14ac:dyDescent="0.2">
      <c r="A25" s="35"/>
      <c r="B25" s="136">
        <v>625005</v>
      </c>
      <c r="C25" s="137" t="s">
        <v>45</v>
      </c>
      <c r="D25" s="137"/>
      <c r="E25" s="141"/>
      <c r="F25" s="92"/>
      <c r="G25" s="92"/>
    </row>
    <row r="26" spans="1:9" ht="12" hidden="1" customHeight="1" outlineLevel="1" x14ac:dyDescent="0.2">
      <c r="A26" s="35"/>
      <c r="B26" s="136">
        <v>625007</v>
      </c>
      <c r="C26" s="137" t="s">
        <v>46</v>
      </c>
      <c r="D26" s="137"/>
      <c r="E26" s="141"/>
      <c r="F26" s="92"/>
      <c r="G26" s="92"/>
    </row>
    <row r="27" spans="1:9" ht="12" hidden="1" customHeight="1" outlineLevel="1" x14ac:dyDescent="0.2">
      <c r="A27" s="35"/>
      <c r="B27" s="79">
        <v>627</v>
      </c>
      <c r="C27" s="137" t="s">
        <v>47</v>
      </c>
      <c r="D27" s="137"/>
      <c r="E27" s="141"/>
      <c r="F27" s="92"/>
      <c r="G27" s="92"/>
    </row>
    <row r="28" spans="1:9" ht="12" hidden="1" customHeight="1" outlineLevel="1" x14ac:dyDescent="0.2">
      <c r="A28" s="35"/>
      <c r="B28" s="79"/>
      <c r="C28" s="137"/>
      <c r="D28" s="137"/>
      <c r="E28" s="141"/>
      <c r="F28" s="92"/>
      <c r="G28" s="92"/>
    </row>
    <row r="29" spans="1:9" ht="12" customHeight="1" outlineLevel="1" x14ac:dyDescent="0.2">
      <c r="A29" s="35"/>
      <c r="B29" s="136">
        <v>621</v>
      </c>
      <c r="C29" s="137" t="s">
        <v>118</v>
      </c>
      <c r="D29" s="137">
        <v>144</v>
      </c>
      <c r="E29" s="141">
        <v>150</v>
      </c>
      <c r="F29" s="92">
        <v>200</v>
      </c>
      <c r="G29" s="92">
        <v>250</v>
      </c>
    </row>
    <row r="30" spans="1:9" ht="12" customHeight="1" outlineLevel="1" x14ac:dyDescent="0.2">
      <c r="A30" s="35"/>
      <c r="B30" s="136">
        <v>623</v>
      </c>
      <c r="C30" s="137" t="s">
        <v>119</v>
      </c>
      <c r="D30" s="137">
        <v>3362</v>
      </c>
      <c r="E30" s="141">
        <v>3700</v>
      </c>
      <c r="F30" s="92">
        <v>3860</v>
      </c>
      <c r="G30" s="92">
        <v>4000</v>
      </c>
    </row>
    <row r="31" spans="1:9" ht="12" customHeight="1" outlineLevel="1" x14ac:dyDescent="0.2">
      <c r="A31" s="35"/>
      <c r="B31" s="136">
        <v>625</v>
      </c>
      <c r="C31" s="137" t="s">
        <v>120</v>
      </c>
      <c r="D31" s="137">
        <v>7675</v>
      </c>
      <c r="E31" s="141">
        <v>9550</v>
      </c>
      <c r="F31" s="92">
        <v>10150</v>
      </c>
      <c r="G31" s="92">
        <v>10600</v>
      </c>
    </row>
    <row r="32" spans="1:9" s="11" customFormat="1" ht="12" customHeight="1" x14ac:dyDescent="0.15">
      <c r="A32" s="97"/>
      <c r="B32" s="217">
        <v>630</v>
      </c>
      <c r="C32" s="97" t="s">
        <v>3</v>
      </c>
      <c r="D32" s="97">
        <f>SUM(D34:D44)</f>
        <v>4861</v>
      </c>
      <c r="E32" s="97">
        <f t="shared" ref="E32:G32" si="2">SUM(E34:E44)</f>
        <v>4957</v>
      </c>
      <c r="F32" s="97">
        <f t="shared" si="2"/>
        <v>5007</v>
      </c>
      <c r="G32" s="97">
        <f t="shared" si="2"/>
        <v>5007</v>
      </c>
    </row>
    <row r="33" spans="1:7" s="11" customFormat="1" ht="12" customHeight="1" x14ac:dyDescent="0.15">
      <c r="A33" s="97"/>
      <c r="B33" s="217"/>
      <c r="C33" s="97"/>
      <c r="D33" s="97"/>
      <c r="E33" s="224"/>
      <c r="F33" s="93"/>
      <c r="G33" s="93"/>
    </row>
    <row r="34" spans="1:7" s="11" customFormat="1" ht="12" customHeight="1" x14ac:dyDescent="0.2">
      <c r="A34" s="225"/>
      <c r="B34" s="136">
        <v>631001</v>
      </c>
      <c r="C34" s="226" t="s">
        <v>79</v>
      </c>
      <c r="D34" s="226">
        <v>2234</v>
      </c>
      <c r="E34" s="141">
        <v>2150</v>
      </c>
      <c r="F34" s="141">
        <v>2200</v>
      </c>
      <c r="G34" s="141">
        <v>2200</v>
      </c>
    </row>
    <row r="35" spans="1:7" ht="12" customHeight="1" outlineLevel="1" x14ac:dyDescent="0.2">
      <c r="A35" s="35"/>
      <c r="B35" s="79" t="s">
        <v>4</v>
      </c>
      <c r="C35" s="137" t="s">
        <v>48</v>
      </c>
      <c r="D35" s="137"/>
      <c r="E35" s="141"/>
      <c r="F35" s="92"/>
      <c r="G35" s="92"/>
    </row>
    <row r="36" spans="1:7" s="11" customFormat="1" ht="12" customHeight="1" x14ac:dyDescent="0.2">
      <c r="A36" s="97"/>
      <c r="B36" s="136">
        <v>632001</v>
      </c>
      <c r="C36" s="137" t="s">
        <v>206</v>
      </c>
      <c r="D36" s="137">
        <v>467</v>
      </c>
      <c r="E36" s="141">
        <v>600</v>
      </c>
      <c r="F36" s="141">
        <v>600</v>
      </c>
      <c r="G36" s="141">
        <v>600</v>
      </c>
    </row>
    <row r="37" spans="1:7" ht="12" hidden="1" customHeight="1" outlineLevel="1" x14ac:dyDescent="0.2">
      <c r="A37" s="35"/>
      <c r="B37" s="136">
        <v>632001</v>
      </c>
      <c r="C37" s="137" t="s">
        <v>49</v>
      </c>
      <c r="D37" s="137"/>
      <c r="E37" s="141"/>
      <c r="F37" s="92"/>
      <c r="G37" s="92"/>
    </row>
    <row r="38" spans="1:7" ht="12" hidden="1" customHeight="1" outlineLevel="1" x14ac:dyDescent="0.2">
      <c r="A38" s="35"/>
      <c r="B38" s="136" t="s">
        <v>21</v>
      </c>
      <c r="C38" s="137" t="s">
        <v>49</v>
      </c>
      <c r="D38" s="137"/>
      <c r="E38" s="141"/>
      <c r="F38" s="92"/>
      <c r="G38" s="92"/>
    </row>
    <row r="39" spans="1:7" ht="12" hidden="1" customHeight="1" outlineLevel="1" x14ac:dyDescent="0.2">
      <c r="A39" s="35"/>
      <c r="B39" s="136">
        <v>632002</v>
      </c>
      <c r="C39" s="137" t="s">
        <v>50</v>
      </c>
      <c r="D39" s="137"/>
      <c r="E39" s="141"/>
      <c r="F39" s="92"/>
      <c r="G39" s="92"/>
    </row>
    <row r="40" spans="1:7" hidden="1" outlineLevel="1" x14ac:dyDescent="0.2">
      <c r="A40" s="35"/>
      <c r="B40" s="136">
        <v>632003</v>
      </c>
      <c r="C40" s="137" t="s">
        <v>51</v>
      </c>
      <c r="D40" s="137"/>
      <c r="E40" s="141"/>
      <c r="F40" s="92"/>
      <c r="G40" s="92"/>
    </row>
    <row r="41" spans="1:7" outlineLevel="1" x14ac:dyDescent="0.2">
      <c r="A41" s="35"/>
      <c r="B41" s="136"/>
      <c r="C41" s="137" t="s">
        <v>207</v>
      </c>
      <c r="D41" s="137">
        <v>487</v>
      </c>
      <c r="E41" s="141">
        <v>600</v>
      </c>
      <c r="F41" s="92">
        <v>600</v>
      </c>
      <c r="G41" s="92">
        <v>600</v>
      </c>
    </row>
    <row r="42" spans="1:7" outlineLevel="1" x14ac:dyDescent="0.2">
      <c r="A42" s="35"/>
      <c r="B42" s="136">
        <v>632002</v>
      </c>
      <c r="C42" s="137" t="s">
        <v>121</v>
      </c>
      <c r="D42" s="137">
        <v>46</v>
      </c>
      <c r="E42" s="141">
        <v>50</v>
      </c>
      <c r="F42" s="92">
        <v>50</v>
      </c>
      <c r="G42" s="92">
        <v>50</v>
      </c>
    </row>
    <row r="43" spans="1:7" outlineLevel="1" x14ac:dyDescent="0.2">
      <c r="A43" s="35"/>
      <c r="B43" s="136">
        <v>632003</v>
      </c>
      <c r="C43" s="137" t="s">
        <v>244</v>
      </c>
      <c r="D43" s="137">
        <v>57</v>
      </c>
      <c r="E43" s="141">
        <v>57</v>
      </c>
      <c r="F43" s="92">
        <v>57</v>
      </c>
      <c r="G43" s="92">
        <v>57</v>
      </c>
    </row>
    <row r="44" spans="1:7" outlineLevel="1" x14ac:dyDescent="0.2">
      <c r="A44" s="35"/>
      <c r="B44" s="136">
        <v>632003</v>
      </c>
      <c r="C44" s="137" t="s">
        <v>122</v>
      </c>
      <c r="D44" s="137">
        <v>1570</v>
      </c>
      <c r="E44" s="141">
        <v>1500</v>
      </c>
      <c r="F44" s="92">
        <v>1500</v>
      </c>
      <c r="G44" s="92">
        <v>1500</v>
      </c>
    </row>
    <row r="45" spans="1:7" s="11" customFormat="1" ht="12" customHeight="1" x14ac:dyDescent="0.15">
      <c r="A45" s="97"/>
      <c r="B45" s="227">
        <v>633</v>
      </c>
      <c r="C45" s="135" t="s">
        <v>24</v>
      </c>
      <c r="D45" s="228">
        <f>SUM(D46:D54)</f>
        <v>5799</v>
      </c>
      <c r="E45" s="228">
        <f t="shared" ref="E45:G45" si="3">SUM(E46:E54)</f>
        <v>7250</v>
      </c>
      <c r="F45" s="228">
        <f t="shared" si="3"/>
        <v>8500</v>
      </c>
      <c r="G45" s="228">
        <f t="shared" si="3"/>
        <v>9000</v>
      </c>
    </row>
    <row r="46" spans="1:7" s="11" customFormat="1" ht="12" customHeight="1" x14ac:dyDescent="0.2">
      <c r="A46" s="97"/>
      <c r="B46" s="138"/>
      <c r="C46" s="225"/>
      <c r="D46" s="225"/>
      <c r="E46" s="224"/>
      <c r="F46" s="93"/>
      <c r="G46" s="93"/>
    </row>
    <row r="47" spans="1:7" ht="12" customHeight="1" outlineLevel="1" x14ac:dyDescent="0.2">
      <c r="A47" s="35"/>
      <c r="B47" s="79" t="s">
        <v>5</v>
      </c>
      <c r="C47" s="137" t="s">
        <v>163</v>
      </c>
      <c r="D47" s="229">
        <v>628</v>
      </c>
      <c r="E47" s="141">
        <v>600</v>
      </c>
      <c r="F47" s="92">
        <v>800</v>
      </c>
      <c r="G47" s="92">
        <v>1000</v>
      </c>
    </row>
    <row r="48" spans="1:7" ht="12" customHeight="1" outlineLevel="1" x14ac:dyDescent="0.2">
      <c r="A48" s="35"/>
      <c r="B48" s="136">
        <v>633004</v>
      </c>
      <c r="C48" s="137" t="s">
        <v>60</v>
      </c>
      <c r="D48" s="229"/>
      <c r="E48" s="141">
        <v>500</v>
      </c>
      <c r="F48" s="92">
        <v>600</v>
      </c>
      <c r="G48" s="92">
        <v>600</v>
      </c>
    </row>
    <row r="49" spans="1:7" ht="12" customHeight="1" outlineLevel="1" x14ac:dyDescent="0.2">
      <c r="A49" s="35"/>
      <c r="B49" s="136"/>
      <c r="C49" s="137"/>
      <c r="D49" s="229"/>
      <c r="E49" s="141"/>
      <c r="F49" s="92"/>
      <c r="G49" s="92"/>
    </row>
    <row r="50" spans="1:7" ht="12" customHeight="1" outlineLevel="1" x14ac:dyDescent="0.2">
      <c r="A50" s="35"/>
      <c r="B50" s="136">
        <v>633006</v>
      </c>
      <c r="C50" s="137" t="s">
        <v>153</v>
      </c>
      <c r="D50" s="229">
        <v>2744</v>
      </c>
      <c r="E50" s="141">
        <v>2000</v>
      </c>
      <c r="F50" s="92">
        <v>2200</v>
      </c>
      <c r="G50" s="92">
        <v>2500</v>
      </c>
    </row>
    <row r="51" spans="1:7" ht="12" customHeight="1" outlineLevel="1" x14ac:dyDescent="0.2">
      <c r="A51" s="35"/>
      <c r="B51" s="136">
        <v>633009</v>
      </c>
      <c r="C51" s="137" t="s">
        <v>53</v>
      </c>
      <c r="D51" s="229">
        <v>307</v>
      </c>
      <c r="E51" s="226">
        <v>1550</v>
      </c>
      <c r="F51" s="35">
        <v>1600</v>
      </c>
      <c r="G51" s="35">
        <v>1600</v>
      </c>
    </row>
    <row r="52" spans="1:7" ht="12" customHeight="1" outlineLevel="1" x14ac:dyDescent="0.2">
      <c r="A52" s="35"/>
      <c r="B52" s="136">
        <v>633010</v>
      </c>
      <c r="C52" s="137" t="s">
        <v>123</v>
      </c>
      <c r="D52" s="229">
        <v>0</v>
      </c>
      <c r="E52" s="226">
        <v>100</v>
      </c>
      <c r="F52" s="35">
        <v>100</v>
      </c>
      <c r="G52" s="35">
        <v>100</v>
      </c>
    </row>
    <row r="53" spans="1:7" ht="12" customHeight="1" outlineLevel="1" x14ac:dyDescent="0.2">
      <c r="A53" s="35"/>
      <c r="B53" s="136">
        <v>633013</v>
      </c>
      <c r="C53" s="137" t="s">
        <v>100</v>
      </c>
      <c r="D53" s="229">
        <v>462</v>
      </c>
      <c r="E53" s="141">
        <v>500</v>
      </c>
      <c r="F53" s="92">
        <v>1000</v>
      </c>
      <c r="G53" s="92">
        <v>1000</v>
      </c>
    </row>
    <row r="54" spans="1:7" ht="12" customHeight="1" outlineLevel="1" x14ac:dyDescent="0.2">
      <c r="A54" s="35"/>
      <c r="B54" s="136">
        <v>633016</v>
      </c>
      <c r="C54" s="137" t="s">
        <v>80</v>
      </c>
      <c r="D54" s="229">
        <v>1658</v>
      </c>
      <c r="E54" s="141">
        <v>2000</v>
      </c>
      <c r="F54" s="92">
        <v>2200</v>
      </c>
      <c r="G54" s="92">
        <v>2200</v>
      </c>
    </row>
    <row r="55" spans="1:7" ht="12" customHeight="1" outlineLevel="1" x14ac:dyDescent="0.2">
      <c r="A55" s="35"/>
      <c r="B55" s="136">
        <v>634004</v>
      </c>
      <c r="C55" s="137" t="s">
        <v>56</v>
      </c>
      <c r="D55" s="137"/>
      <c r="E55" s="226"/>
      <c r="F55" s="35"/>
      <c r="G55" s="35"/>
    </row>
    <row r="56" spans="1:7" s="11" customFormat="1" ht="12" customHeight="1" x14ac:dyDescent="0.2">
      <c r="A56" s="225"/>
      <c r="B56" s="227">
        <v>635</v>
      </c>
      <c r="C56" s="135" t="s">
        <v>25</v>
      </c>
      <c r="D56" s="135">
        <f>SUM(D62:D65)</f>
        <v>1117</v>
      </c>
      <c r="E56" s="135">
        <f t="shared" ref="E56:G56" si="4">SUM(E62:E65)</f>
        <v>760</v>
      </c>
      <c r="F56" s="135">
        <f t="shared" si="4"/>
        <v>1000</v>
      </c>
      <c r="G56" s="135">
        <f t="shared" si="4"/>
        <v>1000</v>
      </c>
    </row>
    <row r="57" spans="1:7" ht="12" hidden="1" customHeight="1" outlineLevel="1" x14ac:dyDescent="0.2">
      <c r="A57" s="35"/>
      <c r="B57" s="79" t="s">
        <v>7</v>
      </c>
      <c r="C57" s="137" t="s">
        <v>57</v>
      </c>
      <c r="D57" s="137"/>
      <c r="E57" s="226"/>
      <c r="F57" s="35"/>
      <c r="G57" s="35"/>
    </row>
    <row r="58" spans="1:7" ht="12" hidden="1" customHeight="1" outlineLevel="1" x14ac:dyDescent="0.2">
      <c r="A58" s="35"/>
      <c r="B58" s="79" t="s">
        <v>8</v>
      </c>
      <c r="C58" s="137" t="s">
        <v>58</v>
      </c>
      <c r="D58" s="137"/>
      <c r="E58" s="226"/>
      <c r="F58" s="35"/>
      <c r="G58" s="35"/>
    </row>
    <row r="59" spans="1:7" ht="12" hidden="1" customHeight="1" outlineLevel="1" x14ac:dyDescent="0.2">
      <c r="A59" s="35"/>
      <c r="B59" s="136">
        <v>635006</v>
      </c>
      <c r="C59" s="137" t="s">
        <v>59</v>
      </c>
      <c r="D59" s="137"/>
      <c r="E59" s="226"/>
      <c r="F59" s="35"/>
      <c r="G59" s="35"/>
    </row>
    <row r="60" spans="1:7" ht="12" hidden="1" customHeight="1" outlineLevel="1" x14ac:dyDescent="0.2">
      <c r="A60" s="35"/>
      <c r="B60" s="136">
        <v>635002</v>
      </c>
      <c r="C60" s="137" t="s">
        <v>58</v>
      </c>
      <c r="D60" s="137"/>
      <c r="E60" s="141"/>
      <c r="F60" s="92"/>
      <c r="G60" s="92"/>
    </row>
    <row r="61" spans="1:7" ht="12" hidden="1" customHeight="1" outlineLevel="1" x14ac:dyDescent="0.2">
      <c r="A61" s="35"/>
      <c r="B61" s="136">
        <v>635004</v>
      </c>
      <c r="C61" s="137" t="s">
        <v>60</v>
      </c>
      <c r="D61" s="137"/>
      <c r="E61" s="141"/>
      <c r="F61" s="92"/>
      <c r="G61" s="92"/>
    </row>
    <row r="62" spans="1:7" ht="12" customHeight="1" outlineLevel="1" x14ac:dyDescent="0.2">
      <c r="A62" s="35"/>
      <c r="B62" s="136"/>
      <c r="C62" s="137"/>
      <c r="D62" s="137"/>
      <c r="E62" s="141"/>
      <c r="F62" s="92"/>
      <c r="G62" s="92"/>
    </row>
    <row r="63" spans="1:7" ht="12" customHeight="1" outlineLevel="1" x14ac:dyDescent="0.2">
      <c r="A63" s="35"/>
      <c r="B63" s="136">
        <v>635002</v>
      </c>
      <c r="C63" s="137" t="s">
        <v>125</v>
      </c>
      <c r="D63" s="223">
        <v>932</v>
      </c>
      <c r="E63" s="141">
        <v>360</v>
      </c>
      <c r="F63" s="92">
        <v>500</v>
      </c>
      <c r="G63" s="92">
        <v>500</v>
      </c>
    </row>
    <row r="64" spans="1:7" ht="12" customHeight="1" outlineLevel="1" x14ac:dyDescent="0.2">
      <c r="A64" s="35"/>
      <c r="B64" s="136">
        <v>635004</v>
      </c>
      <c r="C64" s="137" t="s">
        <v>124</v>
      </c>
      <c r="D64" s="223">
        <v>177</v>
      </c>
      <c r="E64" s="141">
        <v>400</v>
      </c>
      <c r="F64" s="92">
        <v>500</v>
      </c>
      <c r="G64" s="92">
        <v>500</v>
      </c>
    </row>
    <row r="65" spans="1:7" ht="12" customHeight="1" outlineLevel="1" x14ac:dyDescent="0.2">
      <c r="A65" s="35"/>
      <c r="B65" s="136">
        <v>635006</v>
      </c>
      <c r="C65" s="137" t="s">
        <v>81</v>
      </c>
      <c r="D65" s="223">
        <v>8</v>
      </c>
      <c r="E65" s="141"/>
      <c r="F65" s="92"/>
      <c r="G65" s="92"/>
    </row>
    <row r="66" spans="1:7" s="11" customFormat="1" ht="12" customHeight="1" x14ac:dyDescent="0.2">
      <c r="A66" s="225"/>
      <c r="B66" s="227">
        <v>637</v>
      </c>
      <c r="C66" s="135" t="s">
        <v>26</v>
      </c>
      <c r="D66" s="135">
        <f>SUM(D67:D82)</f>
        <v>5740</v>
      </c>
      <c r="E66" s="135">
        <f t="shared" ref="E66:G66" si="5">SUM(E67:E82)</f>
        <v>7040</v>
      </c>
      <c r="F66" s="135">
        <f t="shared" si="5"/>
        <v>6990</v>
      </c>
      <c r="G66" s="135">
        <f t="shared" si="5"/>
        <v>7140</v>
      </c>
    </row>
    <row r="67" spans="1:7" s="11" customFormat="1" ht="12" customHeight="1" x14ac:dyDescent="0.2">
      <c r="A67" s="225"/>
      <c r="B67" s="227"/>
      <c r="C67" s="135"/>
      <c r="D67" s="135"/>
      <c r="E67" s="141"/>
      <c r="F67" s="230"/>
      <c r="G67" s="92"/>
    </row>
    <row r="68" spans="1:7" ht="12" customHeight="1" outlineLevel="2" x14ac:dyDescent="0.2">
      <c r="A68" s="35"/>
      <c r="B68" s="195" t="s">
        <v>9</v>
      </c>
      <c r="C68" s="196" t="s">
        <v>61</v>
      </c>
      <c r="D68" s="231">
        <v>297</v>
      </c>
      <c r="E68" s="141">
        <v>300</v>
      </c>
      <c r="F68" s="92">
        <v>400</v>
      </c>
      <c r="G68" s="92">
        <v>400</v>
      </c>
    </row>
    <row r="69" spans="1:7" ht="12" customHeight="1" outlineLevel="2" x14ac:dyDescent="0.2">
      <c r="A69" s="35"/>
      <c r="B69" s="232">
        <v>637003</v>
      </c>
      <c r="C69" s="196" t="s">
        <v>154</v>
      </c>
      <c r="D69" s="231">
        <v>348</v>
      </c>
      <c r="E69" s="141">
        <v>500</v>
      </c>
      <c r="F69" s="92">
        <v>500</v>
      </c>
      <c r="G69" s="92">
        <v>500</v>
      </c>
    </row>
    <row r="70" spans="1:7" ht="12" customHeight="1" outlineLevel="2" x14ac:dyDescent="0.2">
      <c r="A70" s="35"/>
      <c r="B70" s="232">
        <v>637004</v>
      </c>
      <c r="C70" s="196" t="s">
        <v>210</v>
      </c>
      <c r="D70" s="231">
        <v>1296</v>
      </c>
      <c r="E70" s="141">
        <v>2000</v>
      </c>
      <c r="F70" s="92">
        <v>1000</v>
      </c>
      <c r="G70" s="92">
        <v>1000</v>
      </c>
    </row>
    <row r="71" spans="1:7" ht="12" customHeight="1" outlineLevel="2" x14ac:dyDescent="0.2">
      <c r="A71" s="35"/>
      <c r="B71" s="232">
        <v>637005</v>
      </c>
      <c r="C71" s="196" t="s">
        <v>211</v>
      </c>
      <c r="D71" s="196">
        <v>66</v>
      </c>
      <c r="E71" s="226">
        <v>500</v>
      </c>
      <c r="F71" s="35">
        <v>1000</v>
      </c>
      <c r="G71" s="35">
        <v>1000</v>
      </c>
    </row>
    <row r="72" spans="1:7" ht="12" customHeight="1" outlineLevel="2" x14ac:dyDescent="0.2">
      <c r="A72" s="35"/>
      <c r="B72" s="232"/>
      <c r="C72" s="196"/>
      <c r="D72" s="196"/>
      <c r="E72" s="226"/>
      <c r="F72" s="35"/>
      <c r="G72" s="35"/>
    </row>
    <row r="73" spans="1:7" ht="12" customHeight="1" outlineLevel="2" x14ac:dyDescent="0.2">
      <c r="A73" s="35"/>
      <c r="B73" s="232">
        <v>637012</v>
      </c>
      <c r="C73" s="196" t="s">
        <v>155</v>
      </c>
      <c r="D73" s="196">
        <v>400</v>
      </c>
      <c r="E73" s="141">
        <v>400</v>
      </c>
      <c r="F73" s="92">
        <v>500</v>
      </c>
      <c r="G73" s="92">
        <v>500</v>
      </c>
    </row>
    <row r="74" spans="1:7" ht="12" customHeight="1" outlineLevel="2" x14ac:dyDescent="0.2">
      <c r="A74" s="35"/>
      <c r="B74" s="232">
        <v>637014</v>
      </c>
      <c r="C74" s="196" t="s">
        <v>63</v>
      </c>
      <c r="D74" s="196">
        <v>1013</v>
      </c>
      <c r="E74" s="226">
        <v>1000</v>
      </c>
      <c r="F74" s="35">
        <v>1100</v>
      </c>
      <c r="G74" s="35">
        <v>1200</v>
      </c>
    </row>
    <row r="75" spans="1:7" ht="12" customHeight="1" outlineLevel="2" x14ac:dyDescent="0.2">
      <c r="A75" s="35"/>
      <c r="B75" s="232">
        <v>637015</v>
      </c>
      <c r="C75" s="196" t="s">
        <v>149</v>
      </c>
      <c r="D75" s="196">
        <v>33</v>
      </c>
      <c r="E75" s="141">
        <v>90</v>
      </c>
      <c r="F75" s="92">
        <v>100</v>
      </c>
      <c r="G75" s="92">
        <v>100</v>
      </c>
    </row>
    <row r="76" spans="1:7" ht="12" customHeight="1" outlineLevel="2" x14ac:dyDescent="0.2">
      <c r="A76" s="35"/>
      <c r="B76" s="232">
        <v>637016</v>
      </c>
      <c r="C76" s="196" t="s">
        <v>64</v>
      </c>
      <c r="D76" s="196">
        <v>44</v>
      </c>
      <c r="E76" s="141">
        <v>400</v>
      </c>
      <c r="F76" s="92">
        <v>500</v>
      </c>
      <c r="G76" s="92">
        <v>600</v>
      </c>
    </row>
    <row r="77" spans="1:7" ht="12" customHeight="1" outlineLevel="2" x14ac:dyDescent="0.2">
      <c r="A77" s="35"/>
      <c r="B77" s="232">
        <v>637023</v>
      </c>
      <c r="C77" s="196" t="s">
        <v>126</v>
      </c>
      <c r="D77" s="231"/>
      <c r="E77" s="141"/>
      <c r="F77" s="92"/>
      <c r="G77" s="92"/>
    </row>
    <row r="78" spans="1:7" ht="12" customHeight="1" outlineLevel="2" x14ac:dyDescent="0.2">
      <c r="A78" s="35"/>
      <c r="B78" s="232">
        <v>637026</v>
      </c>
      <c r="C78" s="196" t="s">
        <v>82</v>
      </c>
      <c r="D78" s="231">
        <v>765</v>
      </c>
      <c r="E78" s="141">
        <v>500</v>
      </c>
      <c r="F78" s="92">
        <v>500</v>
      </c>
      <c r="G78" s="92">
        <v>500</v>
      </c>
    </row>
    <row r="79" spans="1:7" ht="12" customHeight="1" outlineLevel="2" x14ac:dyDescent="0.2">
      <c r="A79" s="35"/>
      <c r="B79" s="232"/>
      <c r="C79" s="196" t="s">
        <v>164</v>
      </c>
      <c r="D79" s="231">
        <v>76</v>
      </c>
      <c r="E79" s="141">
        <v>50</v>
      </c>
      <c r="F79" s="92">
        <v>50</v>
      </c>
      <c r="G79" s="92">
        <v>50</v>
      </c>
    </row>
    <row r="80" spans="1:7" ht="12" customHeight="1" outlineLevel="2" x14ac:dyDescent="0.2">
      <c r="A80" s="35"/>
      <c r="B80" s="232"/>
      <c r="C80" s="196" t="s">
        <v>192</v>
      </c>
      <c r="D80" s="231">
        <v>172</v>
      </c>
      <c r="E80" s="141">
        <v>130</v>
      </c>
      <c r="F80" s="92">
        <v>130</v>
      </c>
      <c r="G80" s="92">
        <v>130</v>
      </c>
    </row>
    <row r="81" spans="1:7" ht="12" customHeight="1" outlineLevel="2" x14ac:dyDescent="0.2">
      <c r="A81" s="35"/>
      <c r="B81" s="232">
        <v>637027</v>
      </c>
      <c r="C81" s="196" t="s">
        <v>127</v>
      </c>
      <c r="D81" s="231">
        <v>670</v>
      </c>
      <c r="E81" s="141">
        <v>500</v>
      </c>
      <c r="F81" s="92">
        <v>500</v>
      </c>
      <c r="G81" s="92">
        <v>500</v>
      </c>
    </row>
    <row r="82" spans="1:7" ht="12" customHeight="1" outlineLevel="2" x14ac:dyDescent="0.2">
      <c r="A82" s="233">
        <v>760</v>
      </c>
      <c r="B82" s="234" t="s">
        <v>245</v>
      </c>
      <c r="C82" s="235"/>
      <c r="D82" s="236">
        <f>SUM(D83:D86)</f>
        <v>560</v>
      </c>
      <c r="E82" s="236">
        <f t="shared" ref="E82:G82" si="6">SUM(E83:E86)</f>
        <v>670</v>
      </c>
      <c r="F82" s="236">
        <f t="shared" si="6"/>
        <v>710</v>
      </c>
      <c r="G82" s="236">
        <f t="shared" si="6"/>
        <v>660</v>
      </c>
    </row>
    <row r="83" spans="1:7" ht="12" customHeight="1" outlineLevel="2" x14ac:dyDescent="0.2">
      <c r="A83" s="35"/>
      <c r="B83" s="136">
        <v>632001</v>
      </c>
      <c r="C83" s="137" t="s">
        <v>207</v>
      </c>
      <c r="D83" s="231">
        <v>519</v>
      </c>
      <c r="E83" s="141">
        <v>520</v>
      </c>
      <c r="F83" s="92">
        <v>500</v>
      </c>
      <c r="G83" s="92">
        <v>500</v>
      </c>
    </row>
    <row r="84" spans="1:7" ht="12" customHeight="1" outlineLevel="2" x14ac:dyDescent="0.2">
      <c r="A84" s="35"/>
      <c r="B84" s="136">
        <v>632002</v>
      </c>
      <c r="C84" s="137" t="s">
        <v>121</v>
      </c>
      <c r="D84" s="231">
        <v>8</v>
      </c>
      <c r="E84" s="141">
        <v>10</v>
      </c>
      <c r="F84" s="92">
        <v>10</v>
      </c>
      <c r="G84" s="92">
        <v>10</v>
      </c>
    </row>
    <row r="85" spans="1:7" ht="12" customHeight="1" outlineLevel="2" x14ac:dyDescent="0.2">
      <c r="A85" s="35"/>
      <c r="B85" s="232">
        <v>637015</v>
      </c>
      <c r="C85" s="196" t="s">
        <v>246</v>
      </c>
      <c r="D85" s="231">
        <v>10</v>
      </c>
      <c r="E85" s="141">
        <v>40</v>
      </c>
      <c r="F85" s="92">
        <v>50</v>
      </c>
      <c r="G85" s="92">
        <v>50</v>
      </c>
    </row>
    <row r="86" spans="1:7" ht="12" customHeight="1" outlineLevel="2" x14ac:dyDescent="0.2">
      <c r="A86" s="35"/>
      <c r="B86" s="232"/>
      <c r="C86" s="196" t="s">
        <v>247</v>
      </c>
      <c r="D86" s="231">
        <v>23</v>
      </c>
      <c r="E86" s="141">
        <v>100</v>
      </c>
      <c r="F86" s="92">
        <v>150</v>
      </c>
      <c r="G86" s="92">
        <v>100</v>
      </c>
    </row>
    <row r="87" spans="1:7" ht="12" customHeight="1" outlineLevel="2" x14ac:dyDescent="0.2">
      <c r="A87" s="35"/>
      <c r="B87" s="232"/>
      <c r="C87" s="196"/>
      <c r="D87" s="231"/>
      <c r="E87" s="141"/>
      <c r="F87" s="92"/>
      <c r="G87" s="92"/>
    </row>
    <row r="88" spans="1:7" ht="12" customHeight="1" outlineLevel="2" x14ac:dyDescent="0.2">
      <c r="A88" s="35"/>
      <c r="B88" s="237">
        <v>642</v>
      </c>
      <c r="C88" s="194" t="s">
        <v>174</v>
      </c>
      <c r="D88" s="238">
        <f>SUM(D89:D93)</f>
        <v>1467</v>
      </c>
      <c r="E88" s="238">
        <f t="shared" ref="E88:F88" si="7">SUM(E89:E93)</f>
        <v>0</v>
      </c>
      <c r="F88" s="238">
        <f t="shared" si="7"/>
        <v>0</v>
      </c>
      <c r="G88" s="238">
        <f>SUM(G89:G93)</f>
        <v>0</v>
      </c>
    </row>
    <row r="89" spans="1:7" ht="12" customHeight="1" outlineLevel="2" x14ac:dyDescent="0.2">
      <c r="A89" s="35"/>
      <c r="B89" s="232">
        <v>642006</v>
      </c>
      <c r="C89" s="196" t="s">
        <v>264</v>
      </c>
      <c r="D89" s="231"/>
      <c r="E89" s="141"/>
      <c r="F89" s="92"/>
      <c r="G89" s="92"/>
    </row>
    <row r="90" spans="1:7" ht="12" customHeight="1" outlineLevel="2" x14ac:dyDescent="0.2">
      <c r="A90" s="35"/>
      <c r="B90" s="232">
        <v>642012</v>
      </c>
      <c r="C90" s="196" t="s">
        <v>175</v>
      </c>
      <c r="D90" s="231">
        <v>1326</v>
      </c>
      <c r="E90" s="141"/>
      <c r="F90" s="92"/>
      <c r="G90" s="92"/>
    </row>
    <row r="91" spans="1:7" ht="12" customHeight="1" outlineLevel="2" x14ac:dyDescent="0.2">
      <c r="A91" s="35"/>
      <c r="B91" s="232">
        <v>621</v>
      </c>
      <c r="C91" s="196" t="s">
        <v>118</v>
      </c>
      <c r="D91" s="231"/>
      <c r="E91" s="141"/>
      <c r="F91" s="92"/>
      <c r="G91" s="92"/>
    </row>
    <row r="92" spans="1:7" ht="12" customHeight="1" outlineLevel="2" x14ac:dyDescent="0.2">
      <c r="A92" s="35"/>
      <c r="B92" s="232">
        <v>625</v>
      </c>
      <c r="C92" s="196" t="s">
        <v>120</v>
      </c>
      <c r="D92" s="231"/>
      <c r="E92" s="141"/>
      <c r="F92" s="92"/>
      <c r="G92" s="92"/>
    </row>
    <row r="93" spans="1:7" ht="12" customHeight="1" outlineLevel="2" x14ac:dyDescent="0.2">
      <c r="A93" s="35"/>
      <c r="B93" s="232">
        <v>642015</v>
      </c>
      <c r="C93" s="196" t="s">
        <v>185</v>
      </c>
      <c r="D93" s="231">
        <v>141</v>
      </c>
      <c r="E93" s="141"/>
      <c r="F93" s="92"/>
      <c r="G93" s="92"/>
    </row>
    <row r="94" spans="1:7" ht="12" customHeight="1" x14ac:dyDescent="0.2">
      <c r="A94" s="97" t="s">
        <v>197</v>
      </c>
      <c r="B94" s="217"/>
      <c r="C94" s="218"/>
      <c r="D94" s="218">
        <f>D96</f>
        <v>1201</v>
      </c>
      <c r="E94" s="218">
        <f t="shared" ref="E94:G94" si="8">E96</f>
        <v>1300</v>
      </c>
      <c r="F94" s="218">
        <f t="shared" si="8"/>
        <v>1300</v>
      </c>
      <c r="G94" s="218">
        <f t="shared" si="8"/>
        <v>1300</v>
      </c>
    </row>
    <row r="95" spans="1:7" ht="12" hidden="1" customHeight="1" outlineLevel="1" x14ac:dyDescent="0.2">
      <c r="A95" s="35"/>
      <c r="B95" s="195">
        <v>620</v>
      </c>
      <c r="C95" s="137" t="s">
        <v>29</v>
      </c>
      <c r="D95" s="137"/>
      <c r="E95" s="141"/>
      <c r="F95" s="92"/>
      <c r="G95" s="92"/>
    </row>
    <row r="96" spans="1:7" ht="12" customHeight="1" collapsed="1" x14ac:dyDescent="0.2">
      <c r="A96" s="35"/>
      <c r="B96" s="217">
        <v>637</v>
      </c>
      <c r="C96" s="97" t="s">
        <v>26</v>
      </c>
      <c r="D96" s="97">
        <f>SUM(D97:D99)</f>
        <v>1201</v>
      </c>
      <c r="E96" s="97">
        <f t="shared" ref="E96:G96" si="9">SUM(E97:E99)</f>
        <v>1300</v>
      </c>
      <c r="F96" s="97">
        <f t="shared" si="9"/>
        <v>1300</v>
      </c>
      <c r="G96" s="97">
        <f t="shared" si="9"/>
        <v>1300</v>
      </c>
    </row>
    <row r="97" spans="1:7" ht="12" customHeight="1" x14ac:dyDescent="0.2">
      <c r="A97" s="35"/>
      <c r="B97" s="92"/>
      <c r="C97" s="35"/>
      <c r="D97" s="35"/>
      <c r="E97" s="141"/>
      <c r="F97" s="92"/>
      <c r="G97" s="35"/>
    </row>
    <row r="98" spans="1:7" ht="12" customHeight="1" outlineLevel="1" x14ac:dyDescent="0.2">
      <c r="A98" s="35"/>
      <c r="B98" s="232">
        <v>637005</v>
      </c>
      <c r="C98" s="196" t="s">
        <v>83</v>
      </c>
      <c r="D98" s="231">
        <v>800</v>
      </c>
      <c r="E98" s="141">
        <v>800</v>
      </c>
      <c r="F98" s="92">
        <v>800</v>
      </c>
      <c r="G98" s="92">
        <v>800</v>
      </c>
    </row>
    <row r="99" spans="1:7" ht="12" customHeight="1" x14ac:dyDescent="0.2">
      <c r="A99" s="35"/>
      <c r="B99" s="232">
        <v>637012</v>
      </c>
      <c r="C99" s="35" t="s">
        <v>107</v>
      </c>
      <c r="D99" s="35">
        <v>401</v>
      </c>
      <c r="E99" s="226">
        <v>500</v>
      </c>
      <c r="F99" s="226">
        <v>500</v>
      </c>
      <c r="G99" s="226">
        <v>500</v>
      </c>
    </row>
    <row r="100" spans="1:7" ht="12" customHeight="1" x14ac:dyDescent="0.2">
      <c r="A100" s="135" t="s">
        <v>91</v>
      </c>
      <c r="B100" s="227"/>
      <c r="C100" s="194"/>
      <c r="D100" s="239">
        <f>D103+D108</f>
        <v>1867</v>
      </c>
      <c r="E100" s="239">
        <f t="shared" ref="E100:G100" si="10">E103+E108</f>
        <v>1856</v>
      </c>
      <c r="F100" s="239">
        <f t="shared" si="10"/>
        <v>1875</v>
      </c>
      <c r="G100" s="239">
        <f t="shared" si="10"/>
        <v>1875</v>
      </c>
    </row>
    <row r="101" spans="1:7" ht="12" hidden="1" customHeight="1" outlineLevel="1" x14ac:dyDescent="0.2">
      <c r="A101" s="35"/>
      <c r="B101" s="232">
        <v>635002</v>
      </c>
      <c r="C101" s="196" t="s">
        <v>58</v>
      </c>
      <c r="D101" s="196"/>
      <c r="E101" s="141"/>
      <c r="F101" s="92"/>
      <c r="G101" s="92"/>
    </row>
    <row r="102" spans="1:7" ht="12" hidden="1" customHeight="1" outlineLevel="1" x14ac:dyDescent="0.2">
      <c r="A102" s="35"/>
      <c r="B102" s="232">
        <v>635003</v>
      </c>
      <c r="C102" s="196" t="s">
        <v>65</v>
      </c>
      <c r="D102" s="196"/>
      <c r="E102" s="141"/>
      <c r="F102" s="92"/>
      <c r="G102" s="92"/>
    </row>
    <row r="103" spans="1:7" ht="12" customHeight="1" collapsed="1" x14ac:dyDescent="0.2">
      <c r="A103" s="35"/>
      <c r="B103" s="217">
        <v>610</v>
      </c>
      <c r="C103" s="97" t="s">
        <v>128</v>
      </c>
      <c r="D103" s="97">
        <f>SUM(D105:D107)</f>
        <v>1080</v>
      </c>
      <c r="E103" s="97">
        <f t="shared" ref="E103:G103" si="11">SUM(E105:E107)</f>
        <v>1006</v>
      </c>
      <c r="F103" s="97">
        <f t="shared" si="11"/>
        <v>1015</v>
      </c>
      <c r="G103" s="97">
        <f t="shared" si="11"/>
        <v>1015</v>
      </c>
    </row>
    <row r="104" spans="1:7" ht="12" customHeight="1" x14ac:dyDescent="0.2">
      <c r="A104" s="35"/>
      <c r="B104" s="217"/>
      <c r="C104" s="97"/>
      <c r="D104" s="240"/>
      <c r="E104" s="224"/>
      <c r="F104" s="93"/>
      <c r="G104" s="93"/>
    </row>
    <row r="105" spans="1:7" ht="12" customHeight="1" x14ac:dyDescent="0.2">
      <c r="A105" s="35"/>
      <c r="B105" s="79">
        <v>611</v>
      </c>
      <c r="C105" s="226" t="s">
        <v>117</v>
      </c>
      <c r="D105" s="226">
        <v>800</v>
      </c>
      <c r="E105" s="141">
        <v>745</v>
      </c>
      <c r="F105" s="141">
        <v>750</v>
      </c>
      <c r="G105" s="141">
        <v>750</v>
      </c>
    </row>
    <row r="106" spans="1:7" ht="12" customHeight="1" x14ac:dyDescent="0.2">
      <c r="A106" s="35"/>
      <c r="B106" s="79">
        <v>623</v>
      </c>
      <c r="C106" s="226" t="s">
        <v>164</v>
      </c>
      <c r="D106" s="226">
        <v>80</v>
      </c>
      <c r="E106" s="141">
        <v>75</v>
      </c>
      <c r="F106" s="141">
        <v>75</v>
      </c>
      <c r="G106" s="141">
        <v>75</v>
      </c>
    </row>
    <row r="107" spans="1:7" ht="12" customHeight="1" x14ac:dyDescent="0.2">
      <c r="A107" s="35"/>
      <c r="B107" s="79">
        <v>625</v>
      </c>
      <c r="C107" s="226" t="s">
        <v>120</v>
      </c>
      <c r="D107" s="226">
        <v>200</v>
      </c>
      <c r="E107" s="141">
        <v>186</v>
      </c>
      <c r="F107" s="141">
        <v>190</v>
      </c>
      <c r="G107" s="141">
        <v>190</v>
      </c>
    </row>
    <row r="108" spans="1:7" ht="12" customHeight="1" x14ac:dyDescent="0.2">
      <c r="A108" s="35"/>
      <c r="B108" s="227">
        <v>630</v>
      </c>
      <c r="C108" s="135" t="s">
        <v>3</v>
      </c>
      <c r="D108" s="241">
        <f>SUM(D109:D113)</f>
        <v>787</v>
      </c>
      <c r="E108" s="241">
        <f t="shared" ref="E108:G108" si="12">SUM(E109:E113)</f>
        <v>850</v>
      </c>
      <c r="F108" s="241">
        <f t="shared" si="12"/>
        <v>860</v>
      </c>
      <c r="G108" s="241">
        <f t="shared" si="12"/>
        <v>860</v>
      </c>
    </row>
    <row r="109" spans="1:7" ht="12" customHeight="1" x14ac:dyDescent="0.2">
      <c r="A109" s="35"/>
      <c r="B109" s="79">
        <v>632001</v>
      </c>
      <c r="C109" s="226" t="s">
        <v>212</v>
      </c>
      <c r="D109" s="242">
        <v>250</v>
      </c>
      <c r="E109" s="141">
        <v>250</v>
      </c>
      <c r="F109" s="141">
        <v>250</v>
      </c>
      <c r="G109" s="141">
        <v>250</v>
      </c>
    </row>
    <row r="110" spans="1:7" s="132" customFormat="1" ht="12" customHeight="1" x14ac:dyDescent="0.2">
      <c r="A110" s="226"/>
      <c r="B110" s="79">
        <v>632001</v>
      </c>
      <c r="C110" s="226" t="s">
        <v>213</v>
      </c>
      <c r="D110" s="242">
        <v>100</v>
      </c>
      <c r="E110" s="141">
        <v>150</v>
      </c>
      <c r="F110" s="141">
        <v>150</v>
      </c>
      <c r="G110" s="141">
        <v>150</v>
      </c>
    </row>
    <row r="111" spans="1:7" ht="12" customHeight="1" x14ac:dyDescent="0.2">
      <c r="A111" s="226"/>
      <c r="B111" s="79">
        <v>632003</v>
      </c>
      <c r="C111" s="226" t="s">
        <v>214</v>
      </c>
      <c r="D111" s="242">
        <v>50</v>
      </c>
      <c r="E111" s="141">
        <v>100</v>
      </c>
      <c r="F111" s="141">
        <v>100</v>
      </c>
      <c r="G111" s="141">
        <v>100</v>
      </c>
    </row>
    <row r="112" spans="1:7" ht="12" customHeight="1" x14ac:dyDescent="0.2">
      <c r="A112" s="35"/>
      <c r="B112" s="79">
        <v>633006</v>
      </c>
      <c r="C112" s="226" t="s">
        <v>52</v>
      </c>
      <c r="D112" s="242">
        <v>380</v>
      </c>
      <c r="E112" s="141">
        <v>343</v>
      </c>
      <c r="F112" s="141">
        <v>350</v>
      </c>
      <c r="G112" s="141">
        <v>350</v>
      </c>
    </row>
    <row r="113" spans="1:7" ht="12" customHeight="1" x14ac:dyDescent="0.2">
      <c r="A113" s="35"/>
      <c r="B113" s="79">
        <v>637016</v>
      </c>
      <c r="C113" s="226" t="s">
        <v>215</v>
      </c>
      <c r="D113" s="242">
        <v>7</v>
      </c>
      <c r="E113" s="141">
        <v>7</v>
      </c>
      <c r="F113" s="141">
        <v>10</v>
      </c>
      <c r="G113" s="141">
        <v>10</v>
      </c>
    </row>
    <row r="114" spans="1:7" ht="12" customHeight="1" x14ac:dyDescent="0.2">
      <c r="A114" s="97" t="s">
        <v>131</v>
      </c>
      <c r="B114" s="217"/>
      <c r="C114" s="196"/>
      <c r="D114" s="238">
        <f>D115+D120</f>
        <v>640</v>
      </c>
      <c r="E114" s="238">
        <f t="shared" ref="E114:G114" si="13">E115+E120</f>
        <v>600</v>
      </c>
      <c r="F114" s="238">
        <f t="shared" si="13"/>
        <v>0</v>
      </c>
      <c r="G114" s="238">
        <f t="shared" si="13"/>
        <v>0</v>
      </c>
    </row>
    <row r="115" spans="1:7" ht="12" customHeight="1" x14ac:dyDescent="0.2">
      <c r="A115" s="97"/>
      <c r="B115" s="227">
        <v>610</v>
      </c>
      <c r="C115" s="194" t="s">
        <v>128</v>
      </c>
      <c r="D115" s="238">
        <f>SUM(D117:D119)</f>
        <v>44</v>
      </c>
      <c r="E115" s="238">
        <f t="shared" ref="E115:G115" si="14">SUM(E117:E119)</f>
        <v>10</v>
      </c>
      <c r="F115" s="238">
        <f t="shared" si="14"/>
        <v>0</v>
      </c>
      <c r="G115" s="238">
        <f t="shared" si="14"/>
        <v>0</v>
      </c>
    </row>
    <row r="116" spans="1:7" ht="12" customHeight="1" x14ac:dyDescent="0.2">
      <c r="A116" s="97"/>
      <c r="B116" s="227"/>
      <c r="C116" s="194"/>
      <c r="D116" s="223"/>
      <c r="E116" s="243"/>
      <c r="F116" s="94"/>
      <c r="G116" s="94"/>
    </row>
    <row r="117" spans="1:7" ht="12" customHeight="1" x14ac:dyDescent="0.2">
      <c r="A117" s="97"/>
      <c r="B117" s="136">
        <v>621</v>
      </c>
      <c r="C117" s="137" t="s">
        <v>118</v>
      </c>
      <c r="D117" s="137"/>
      <c r="E117" s="141"/>
      <c r="F117" s="94"/>
      <c r="G117" s="94"/>
    </row>
    <row r="118" spans="1:7" ht="12" customHeight="1" x14ac:dyDescent="0.2">
      <c r="A118" s="97"/>
      <c r="B118" s="79">
        <v>623</v>
      </c>
      <c r="C118" s="137" t="s">
        <v>130</v>
      </c>
      <c r="D118" s="137">
        <v>44</v>
      </c>
      <c r="E118" s="141">
        <v>10</v>
      </c>
      <c r="F118" s="94"/>
      <c r="G118" s="94"/>
    </row>
    <row r="119" spans="1:7" ht="12" customHeight="1" x14ac:dyDescent="0.2">
      <c r="A119" s="97"/>
      <c r="B119" s="136">
        <v>625</v>
      </c>
      <c r="C119" s="137" t="s">
        <v>120</v>
      </c>
      <c r="D119" s="137"/>
      <c r="E119" s="141"/>
      <c r="F119" s="94"/>
      <c r="G119" s="94"/>
    </row>
    <row r="120" spans="1:7" ht="12" customHeight="1" x14ac:dyDescent="0.2">
      <c r="A120" s="97"/>
      <c r="B120" s="237">
        <v>630</v>
      </c>
      <c r="C120" s="194" t="s">
        <v>3</v>
      </c>
      <c r="D120" s="194">
        <f>SUM(D122:D130)</f>
        <v>596</v>
      </c>
      <c r="E120" s="194">
        <f t="shared" ref="E120:G120" si="15">SUM(E122:E130)</f>
        <v>590</v>
      </c>
      <c r="F120" s="194">
        <f t="shared" si="15"/>
        <v>0</v>
      </c>
      <c r="G120" s="194">
        <f t="shared" si="15"/>
        <v>0</v>
      </c>
    </row>
    <row r="121" spans="1:7" ht="12" customHeight="1" x14ac:dyDescent="0.2">
      <c r="A121" s="97"/>
      <c r="B121" s="237"/>
      <c r="C121" s="194"/>
      <c r="D121" s="194"/>
      <c r="E121" s="141"/>
      <c r="F121" s="94"/>
      <c r="G121" s="94"/>
    </row>
    <row r="122" spans="1:7" ht="12" customHeight="1" x14ac:dyDescent="0.2">
      <c r="A122" s="97"/>
      <c r="B122" s="136">
        <v>631001</v>
      </c>
      <c r="C122" s="137" t="s">
        <v>99</v>
      </c>
      <c r="D122" s="137">
        <v>15</v>
      </c>
      <c r="E122" s="141">
        <v>13</v>
      </c>
      <c r="F122" s="94"/>
      <c r="G122" s="94"/>
    </row>
    <row r="123" spans="1:7" ht="12" customHeight="1" x14ac:dyDescent="0.2">
      <c r="A123" s="97"/>
      <c r="B123" s="136">
        <v>632001</v>
      </c>
      <c r="C123" s="137" t="s">
        <v>216</v>
      </c>
      <c r="D123" s="137">
        <v>25</v>
      </c>
      <c r="E123" s="141">
        <v>25</v>
      </c>
      <c r="F123" s="94"/>
      <c r="G123" s="94"/>
    </row>
    <row r="124" spans="1:7" ht="12" customHeight="1" x14ac:dyDescent="0.2">
      <c r="A124" s="97"/>
      <c r="B124" s="136">
        <v>632003</v>
      </c>
      <c r="C124" s="137" t="s">
        <v>133</v>
      </c>
      <c r="D124" s="137">
        <v>0</v>
      </c>
      <c r="E124" s="141"/>
      <c r="F124" s="94"/>
      <c r="G124" s="94"/>
    </row>
    <row r="125" spans="1:7" ht="12" customHeight="1" x14ac:dyDescent="0.2">
      <c r="A125" s="97"/>
      <c r="B125" s="79">
        <v>633006</v>
      </c>
      <c r="C125" s="196" t="s">
        <v>52</v>
      </c>
      <c r="D125" s="196">
        <v>40</v>
      </c>
      <c r="E125" s="141">
        <v>25</v>
      </c>
      <c r="F125" s="94"/>
      <c r="G125" s="94"/>
    </row>
    <row r="126" spans="1:7" ht="12" customHeight="1" x14ac:dyDescent="0.2">
      <c r="A126" s="97"/>
      <c r="B126" s="79">
        <v>633016</v>
      </c>
      <c r="C126" s="196" t="s">
        <v>217</v>
      </c>
      <c r="D126" s="196">
        <v>19</v>
      </c>
      <c r="E126" s="141">
        <v>32</v>
      </c>
      <c r="F126" s="94"/>
      <c r="G126" s="94"/>
    </row>
    <row r="127" spans="1:7" ht="12" customHeight="1" x14ac:dyDescent="0.2">
      <c r="A127" s="97"/>
      <c r="B127" s="79">
        <v>635006</v>
      </c>
      <c r="C127" s="196" t="s">
        <v>218</v>
      </c>
      <c r="D127" s="196">
        <v>175</v>
      </c>
      <c r="E127" s="141"/>
      <c r="F127" s="94"/>
      <c r="G127" s="94"/>
    </row>
    <row r="128" spans="1:7" ht="12" customHeight="1" x14ac:dyDescent="0.2">
      <c r="A128" s="97"/>
      <c r="B128" s="79">
        <v>637014</v>
      </c>
      <c r="C128" s="196" t="s">
        <v>219</v>
      </c>
      <c r="D128" s="196">
        <v>49</v>
      </c>
      <c r="E128" s="141">
        <v>79</v>
      </c>
      <c r="F128" s="94"/>
      <c r="G128" s="94"/>
    </row>
    <row r="129" spans="1:20" ht="12" customHeight="1" x14ac:dyDescent="0.2">
      <c r="A129" s="97"/>
      <c r="B129" s="79">
        <v>637004</v>
      </c>
      <c r="C129" s="196" t="s">
        <v>62</v>
      </c>
      <c r="D129" s="196"/>
      <c r="E129" s="141"/>
      <c r="F129" s="94"/>
      <c r="G129" s="94"/>
    </row>
    <row r="130" spans="1:20" ht="12" customHeight="1" x14ac:dyDescent="0.2">
      <c r="A130" s="97"/>
      <c r="B130" s="79">
        <v>637027</v>
      </c>
      <c r="C130" s="196" t="s">
        <v>134</v>
      </c>
      <c r="D130" s="196">
        <v>273</v>
      </c>
      <c r="E130" s="141">
        <v>416</v>
      </c>
      <c r="F130" s="94"/>
      <c r="G130" s="94"/>
    </row>
    <row r="131" spans="1:20" ht="12" customHeight="1" x14ac:dyDescent="0.2">
      <c r="A131" s="244" t="s">
        <v>78</v>
      </c>
      <c r="B131" s="138"/>
      <c r="C131" s="245"/>
      <c r="D131" s="194">
        <f>SUM(D136:D137)</f>
        <v>456</v>
      </c>
      <c r="E131" s="194">
        <f t="shared" ref="E131:G131" si="16">SUM(E136:E137)</f>
        <v>500</v>
      </c>
      <c r="F131" s="194">
        <f t="shared" si="16"/>
        <v>500</v>
      </c>
      <c r="G131" s="194">
        <f t="shared" si="16"/>
        <v>500</v>
      </c>
    </row>
    <row r="132" spans="1:20" s="11" customFormat="1" ht="12" customHeight="1" x14ac:dyDescent="0.15">
      <c r="A132" s="246"/>
      <c r="B132" s="217">
        <v>651</v>
      </c>
      <c r="C132" s="218" t="s">
        <v>27</v>
      </c>
      <c r="D132" s="218"/>
      <c r="E132" s="224"/>
      <c r="F132" s="93"/>
      <c r="G132" s="93"/>
    </row>
    <row r="133" spans="1:20" ht="12" hidden="1" customHeight="1" outlineLevel="1" x14ac:dyDescent="0.2">
      <c r="A133" s="35"/>
      <c r="B133" s="232" t="s">
        <v>75</v>
      </c>
      <c r="C133" s="196" t="s">
        <v>66</v>
      </c>
      <c r="D133" s="196"/>
      <c r="E133" s="92"/>
      <c r="F133" s="92"/>
      <c r="G133" s="92"/>
    </row>
    <row r="134" spans="1:20" ht="12" hidden="1" customHeight="1" outlineLevel="1" x14ac:dyDescent="0.2">
      <c r="A134" s="35"/>
      <c r="B134" s="232" t="s">
        <v>76</v>
      </c>
      <c r="C134" s="196" t="s">
        <v>66</v>
      </c>
      <c r="D134" s="196"/>
      <c r="E134" s="92"/>
      <c r="F134" s="92"/>
      <c r="G134" s="92"/>
    </row>
    <row r="135" spans="1:20" ht="12" hidden="1" customHeight="1" outlineLevel="1" x14ac:dyDescent="0.2">
      <c r="A135" s="35"/>
      <c r="B135" s="232" t="s">
        <v>77</v>
      </c>
      <c r="C135" s="196" t="s">
        <v>66</v>
      </c>
      <c r="D135" s="196"/>
      <c r="E135" s="92"/>
      <c r="F135" s="92"/>
      <c r="G135" s="92"/>
    </row>
    <row r="136" spans="1:20" ht="12" customHeight="1" outlineLevel="1" x14ac:dyDescent="0.2">
      <c r="A136" s="35"/>
      <c r="B136" s="232">
        <v>637012</v>
      </c>
      <c r="C136" s="196" t="s">
        <v>220</v>
      </c>
      <c r="D136" s="196">
        <v>456</v>
      </c>
      <c r="E136" s="92">
        <v>500</v>
      </c>
      <c r="F136" s="92">
        <v>500</v>
      </c>
      <c r="G136" s="92">
        <v>500</v>
      </c>
    </row>
    <row r="137" spans="1:20" ht="12" customHeight="1" x14ac:dyDescent="0.2">
      <c r="A137" s="35"/>
      <c r="B137" s="136">
        <v>651001</v>
      </c>
      <c r="C137" s="137" t="s">
        <v>95</v>
      </c>
      <c r="D137" s="137"/>
      <c r="E137" s="141"/>
      <c r="F137" s="94"/>
      <c r="G137" s="94"/>
    </row>
    <row r="138" spans="1:20" s="41" customFormat="1" ht="12" customHeight="1" x14ac:dyDescent="0.15">
      <c r="A138" s="212" t="s">
        <v>111</v>
      </c>
      <c r="B138" s="247"/>
      <c r="C138" s="214"/>
      <c r="D138" s="248">
        <f>D140</f>
        <v>54</v>
      </c>
      <c r="E138" s="248">
        <f t="shared" ref="E138:G138" si="17">E140</f>
        <v>54</v>
      </c>
      <c r="F138" s="248">
        <f t="shared" si="17"/>
        <v>54</v>
      </c>
      <c r="G138" s="248">
        <f t="shared" si="17"/>
        <v>54</v>
      </c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</row>
    <row r="139" spans="1:20" ht="12" customHeight="1" x14ac:dyDescent="0.2">
      <c r="A139" s="97" t="s">
        <v>108</v>
      </c>
      <c r="B139" s="217"/>
      <c r="C139" s="196"/>
      <c r="D139" s="196"/>
      <c r="E139" s="94"/>
      <c r="F139" s="94"/>
      <c r="G139" s="94"/>
    </row>
    <row r="140" spans="1:20" ht="12" customHeight="1" x14ac:dyDescent="0.2">
      <c r="A140" s="97"/>
      <c r="B140" s="217">
        <v>637</v>
      </c>
      <c r="C140" s="194" t="s">
        <v>26</v>
      </c>
      <c r="D140" s="238">
        <v>54</v>
      </c>
      <c r="E140" s="238">
        <v>54</v>
      </c>
      <c r="F140" s="238">
        <v>54</v>
      </c>
      <c r="G140" s="238">
        <v>54</v>
      </c>
    </row>
    <row r="141" spans="1:20" ht="12" customHeight="1" x14ac:dyDescent="0.2">
      <c r="A141" s="97"/>
      <c r="B141" s="217"/>
      <c r="C141" s="235"/>
      <c r="D141" s="235"/>
      <c r="E141" s="94"/>
      <c r="F141" s="94"/>
      <c r="G141" s="94"/>
    </row>
    <row r="142" spans="1:20" ht="12" customHeight="1" outlineLevel="1" x14ac:dyDescent="0.2">
      <c r="A142" s="35"/>
      <c r="B142" s="136">
        <v>637027</v>
      </c>
      <c r="C142" s="137" t="s">
        <v>168</v>
      </c>
      <c r="D142" s="223">
        <v>54</v>
      </c>
      <c r="E142" s="92">
        <v>54</v>
      </c>
      <c r="F142" s="92">
        <v>54</v>
      </c>
      <c r="G142" s="92">
        <v>54</v>
      </c>
    </row>
    <row r="143" spans="1:20" ht="12" customHeight="1" x14ac:dyDescent="0.2">
      <c r="A143" s="212" t="s">
        <v>198</v>
      </c>
      <c r="B143" s="212"/>
      <c r="C143" s="212"/>
      <c r="D143" s="249">
        <f>D144</f>
        <v>1663</v>
      </c>
      <c r="E143" s="249">
        <f t="shared" ref="E143:G143" si="18">E144</f>
        <v>2025</v>
      </c>
      <c r="F143" s="249">
        <f t="shared" si="18"/>
        <v>2060</v>
      </c>
      <c r="G143" s="249">
        <f t="shared" si="18"/>
        <v>2060</v>
      </c>
    </row>
    <row r="144" spans="1:20" ht="12" customHeight="1" x14ac:dyDescent="0.2">
      <c r="A144" s="97" t="s">
        <v>72</v>
      </c>
      <c r="B144" s="217"/>
      <c r="C144" s="218"/>
      <c r="D144" s="250">
        <f>D148+D156+D158</f>
        <v>1663</v>
      </c>
      <c r="E144" s="250">
        <f t="shared" ref="E144:G144" si="19">E148+E156+E158</f>
        <v>2025</v>
      </c>
      <c r="F144" s="250">
        <f t="shared" si="19"/>
        <v>2060</v>
      </c>
      <c r="G144" s="250">
        <f t="shared" si="19"/>
        <v>2060</v>
      </c>
    </row>
    <row r="145" spans="1:7" ht="12" hidden="1" customHeight="1" outlineLevel="1" x14ac:dyDescent="0.2">
      <c r="A145" s="35"/>
      <c r="B145" s="195" t="s">
        <v>4</v>
      </c>
      <c r="C145" s="196" t="s">
        <v>48</v>
      </c>
      <c r="D145" s="196"/>
      <c r="E145" s="141"/>
      <c r="F145" s="92"/>
      <c r="G145" s="92"/>
    </row>
    <row r="146" spans="1:7" ht="12" hidden="1" customHeight="1" outlineLevel="1" x14ac:dyDescent="0.2">
      <c r="A146" s="35"/>
      <c r="B146" s="195" t="s">
        <v>6</v>
      </c>
      <c r="C146" s="137" t="s">
        <v>54</v>
      </c>
      <c r="D146" s="137"/>
      <c r="E146" s="226"/>
      <c r="F146" s="35"/>
      <c r="G146" s="35"/>
    </row>
    <row r="147" spans="1:7" ht="12" hidden="1" customHeight="1" outlineLevel="1" x14ac:dyDescent="0.2">
      <c r="A147" s="35"/>
      <c r="B147" s="232">
        <v>634002</v>
      </c>
      <c r="C147" s="137" t="s">
        <v>55</v>
      </c>
      <c r="D147" s="137"/>
      <c r="E147" s="141"/>
      <c r="F147" s="92"/>
      <c r="G147" s="92"/>
    </row>
    <row r="148" spans="1:7" ht="12" customHeight="1" outlineLevel="1" x14ac:dyDescent="0.2">
      <c r="A148" s="233"/>
      <c r="B148" s="237">
        <v>630</v>
      </c>
      <c r="C148" s="194" t="s">
        <v>3</v>
      </c>
      <c r="D148" s="238">
        <f>SUM(D149:D155)</f>
        <v>563</v>
      </c>
      <c r="E148" s="238">
        <f t="shared" ref="E148:G148" si="20">SUM(E149:E155)</f>
        <v>875</v>
      </c>
      <c r="F148" s="238">
        <f t="shared" si="20"/>
        <v>960</v>
      </c>
      <c r="G148" s="238">
        <f t="shared" si="20"/>
        <v>960</v>
      </c>
    </row>
    <row r="149" spans="1:7" ht="12" customHeight="1" outlineLevel="1" x14ac:dyDescent="0.2">
      <c r="A149" s="233"/>
      <c r="B149" s="136">
        <v>632001</v>
      </c>
      <c r="C149" s="137" t="s">
        <v>221</v>
      </c>
      <c r="D149" s="223">
        <v>214</v>
      </c>
      <c r="E149" s="141">
        <v>300</v>
      </c>
      <c r="F149" s="141">
        <v>300</v>
      </c>
      <c r="G149" s="141">
        <v>300</v>
      </c>
    </row>
    <row r="150" spans="1:7" ht="12" customHeight="1" outlineLevel="1" x14ac:dyDescent="0.2">
      <c r="A150" s="233"/>
      <c r="B150" s="136">
        <v>632001</v>
      </c>
      <c r="C150" s="137" t="s">
        <v>144</v>
      </c>
      <c r="D150" s="223">
        <v>4</v>
      </c>
      <c r="E150" s="141">
        <v>5</v>
      </c>
      <c r="F150" s="141">
        <v>10</v>
      </c>
      <c r="G150" s="141">
        <v>10</v>
      </c>
    </row>
    <row r="151" spans="1:7" ht="12" customHeight="1" outlineLevel="1" x14ac:dyDescent="0.2">
      <c r="A151" s="233"/>
      <c r="B151" s="136">
        <v>633004</v>
      </c>
      <c r="C151" s="137" t="s">
        <v>186</v>
      </c>
      <c r="D151" s="235"/>
      <c r="E151" s="243"/>
      <c r="F151" s="94"/>
      <c r="G151" s="94"/>
    </row>
    <row r="152" spans="1:7" ht="12" customHeight="1" outlineLevel="1" x14ac:dyDescent="0.2">
      <c r="A152" s="233"/>
      <c r="B152" s="136">
        <v>633016</v>
      </c>
      <c r="C152" s="137" t="s">
        <v>222</v>
      </c>
      <c r="D152" s="223">
        <v>190</v>
      </c>
      <c r="E152" s="141">
        <v>200</v>
      </c>
      <c r="F152" s="141">
        <v>200</v>
      </c>
      <c r="G152" s="141">
        <v>200</v>
      </c>
    </row>
    <row r="153" spans="1:7" ht="12" customHeight="1" outlineLevel="1" x14ac:dyDescent="0.2">
      <c r="A153" s="233"/>
      <c r="B153" s="136">
        <v>633010</v>
      </c>
      <c r="C153" s="137" t="s">
        <v>187</v>
      </c>
      <c r="D153" s="223"/>
      <c r="E153" s="141"/>
      <c r="F153" s="94"/>
      <c r="G153" s="94"/>
    </row>
    <row r="154" spans="1:7" ht="12" customHeight="1" outlineLevel="1" x14ac:dyDescent="0.2">
      <c r="A154" s="233"/>
      <c r="B154" s="232">
        <v>634001</v>
      </c>
      <c r="C154" s="226" t="s">
        <v>54</v>
      </c>
      <c r="D154" s="226">
        <v>121</v>
      </c>
      <c r="E154" s="141">
        <v>150</v>
      </c>
      <c r="F154" s="141">
        <v>200</v>
      </c>
      <c r="G154" s="141">
        <v>200</v>
      </c>
    </row>
    <row r="155" spans="1:7" ht="12" customHeight="1" outlineLevel="1" x14ac:dyDescent="0.2">
      <c r="A155" s="35"/>
      <c r="B155" s="232">
        <v>634003</v>
      </c>
      <c r="C155" s="226" t="s">
        <v>223</v>
      </c>
      <c r="D155" s="226">
        <v>34</v>
      </c>
      <c r="E155" s="141">
        <v>220</v>
      </c>
      <c r="F155" s="92">
        <v>250</v>
      </c>
      <c r="G155" s="92">
        <v>250</v>
      </c>
    </row>
    <row r="156" spans="1:7" ht="12" customHeight="1" outlineLevel="1" x14ac:dyDescent="0.2">
      <c r="A156" s="35"/>
      <c r="B156" s="237">
        <v>635</v>
      </c>
      <c r="C156" s="135" t="s">
        <v>160</v>
      </c>
      <c r="D156" s="228">
        <f>SUM(D157)</f>
        <v>100</v>
      </c>
      <c r="E156" s="228">
        <f t="shared" ref="E156:G156" si="21">SUM(E157)</f>
        <v>150</v>
      </c>
      <c r="F156" s="228">
        <f t="shared" si="21"/>
        <v>100</v>
      </c>
      <c r="G156" s="228">
        <f t="shared" si="21"/>
        <v>100</v>
      </c>
    </row>
    <row r="157" spans="1:7" ht="12" customHeight="1" outlineLevel="1" x14ac:dyDescent="0.2">
      <c r="A157" s="35"/>
      <c r="B157" s="232">
        <v>635005</v>
      </c>
      <c r="C157" s="226" t="s">
        <v>135</v>
      </c>
      <c r="D157" s="240">
        <v>100</v>
      </c>
      <c r="E157" s="240">
        <v>150</v>
      </c>
      <c r="F157" s="240">
        <v>100</v>
      </c>
      <c r="G157" s="240">
        <v>100</v>
      </c>
    </row>
    <row r="158" spans="1:7" ht="12" customHeight="1" outlineLevel="1" x14ac:dyDescent="0.2">
      <c r="A158" s="35"/>
      <c r="B158" s="237">
        <v>640</v>
      </c>
      <c r="C158" s="135" t="s">
        <v>156</v>
      </c>
      <c r="D158" s="228">
        <f>SUM(D159:D160)</f>
        <v>1000</v>
      </c>
      <c r="E158" s="228">
        <f t="shared" ref="E158:G158" si="22">SUM(E159:E160)</f>
        <v>1000</v>
      </c>
      <c r="F158" s="228">
        <f t="shared" si="22"/>
        <v>1000</v>
      </c>
      <c r="G158" s="228">
        <f t="shared" si="22"/>
        <v>1000</v>
      </c>
    </row>
    <row r="159" spans="1:7" ht="12" customHeight="1" outlineLevel="1" x14ac:dyDescent="0.2">
      <c r="A159" s="35"/>
      <c r="B159" s="234"/>
      <c r="C159" s="233"/>
      <c r="D159" s="233"/>
      <c r="E159" s="243"/>
      <c r="F159" s="92"/>
      <c r="G159" s="92"/>
    </row>
    <row r="160" spans="1:7" ht="12" customHeight="1" x14ac:dyDescent="0.2">
      <c r="A160" s="35"/>
      <c r="B160" s="232">
        <v>642006</v>
      </c>
      <c r="C160" s="196" t="s">
        <v>265</v>
      </c>
      <c r="D160" s="231">
        <v>1000</v>
      </c>
      <c r="E160" s="226">
        <v>1000</v>
      </c>
      <c r="F160" s="226">
        <v>1000</v>
      </c>
      <c r="G160" s="226">
        <v>1000</v>
      </c>
    </row>
    <row r="161" spans="1:20" s="36" customFormat="1" ht="12" customHeight="1" x14ac:dyDescent="0.2">
      <c r="A161" s="212" t="s">
        <v>110</v>
      </c>
      <c r="B161" s="251"/>
      <c r="C161" s="212"/>
      <c r="D161" s="249">
        <f>D162+D171</f>
        <v>2893</v>
      </c>
      <c r="E161" s="252">
        <f>E162+E171</f>
        <v>4199</v>
      </c>
      <c r="F161" s="252">
        <f t="shared" ref="F161:G161" si="23">F162+F171</f>
        <v>5324</v>
      </c>
      <c r="G161" s="252">
        <f t="shared" si="23"/>
        <v>6074</v>
      </c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ht="12" customHeight="1" x14ac:dyDescent="0.2">
      <c r="A162" s="97" t="s">
        <v>199</v>
      </c>
      <c r="B162" s="217"/>
      <c r="C162" s="218"/>
      <c r="D162" s="218">
        <f>D163</f>
        <v>1786</v>
      </c>
      <c r="E162" s="218">
        <f t="shared" ref="E162:G162" si="24">E163</f>
        <v>1875</v>
      </c>
      <c r="F162" s="218">
        <f t="shared" si="24"/>
        <v>2450</v>
      </c>
      <c r="G162" s="218">
        <f t="shared" si="24"/>
        <v>2650</v>
      </c>
    </row>
    <row r="163" spans="1:20" ht="12" customHeight="1" x14ac:dyDescent="0.2">
      <c r="A163" s="97"/>
      <c r="B163" s="227">
        <v>630</v>
      </c>
      <c r="C163" s="194" t="s">
        <v>3</v>
      </c>
      <c r="D163" s="194">
        <f>SUM(D165:D170)</f>
        <v>1786</v>
      </c>
      <c r="E163" s="194">
        <f t="shared" ref="E163:G163" si="25">SUM(E165:E170)</f>
        <v>1875</v>
      </c>
      <c r="F163" s="194">
        <f t="shared" si="25"/>
        <v>2450</v>
      </c>
      <c r="G163" s="194">
        <f t="shared" si="25"/>
        <v>2650</v>
      </c>
    </row>
    <row r="164" spans="1:20" ht="12" customHeight="1" x14ac:dyDescent="0.2">
      <c r="A164" s="97"/>
      <c r="B164" s="217"/>
      <c r="C164" s="218"/>
      <c r="D164" s="218"/>
      <c r="E164" s="224"/>
      <c r="F164" s="93"/>
      <c r="G164" s="93"/>
    </row>
    <row r="165" spans="1:20" ht="12" customHeight="1" x14ac:dyDescent="0.2">
      <c r="A165" s="97"/>
      <c r="B165" s="79">
        <v>632003</v>
      </c>
      <c r="C165" s="137" t="s">
        <v>133</v>
      </c>
      <c r="D165" s="137">
        <v>373</v>
      </c>
      <c r="E165" s="141">
        <v>400</v>
      </c>
      <c r="F165" s="93">
        <v>500</v>
      </c>
      <c r="G165" s="93">
        <v>500</v>
      </c>
    </row>
    <row r="166" spans="1:20" ht="12" hidden="1" customHeight="1" outlineLevel="1" x14ac:dyDescent="0.2">
      <c r="A166" s="35"/>
      <c r="B166" s="79">
        <v>611</v>
      </c>
      <c r="C166" s="137" t="s">
        <v>37</v>
      </c>
      <c r="D166" s="137"/>
      <c r="E166" s="141"/>
      <c r="F166" s="92"/>
      <c r="G166" s="92"/>
    </row>
    <row r="167" spans="1:20" ht="12" customHeight="1" collapsed="1" x14ac:dyDescent="0.2">
      <c r="A167" s="35"/>
      <c r="B167" s="136">
        <v>633006</v>
      </c>
      <c r="C167" s="137" t="s">
        <v>84</v>
      </c>
      <c r="D167" s="137">
        <v>250</v>
      </c>
      <c r="E167" s="141">
        <v>250</v>
      </c>
      <c r="F167" s="94">
        <v>250</v>
      </c>
      <c r="G167" s="94">
        <v>250</v>
      </c>
    </row>
    <row r="168" spans="1:20" ht="12" hidden="1" customHeight="1" outlineLevel="1" x14ac:dyDescent="0.2">
      <c r="A168" s="35"/>
      <c r="B168" s="136">
        <v>620</v>
      </c>
      <c r="C168" s="137" t="s">
        <v>29</v>
      </c>
      <c r="D168" s="137"/>
      <c r="E168" s="141"/>
      <c r="F168" s="92"/>
      <c r="G168" s="92"/>
    </row>
    <row r="169" spans="1:20" ht="12" customHeight="1" outlineLevel="1" x14ac:dyDescent="0.2">
      <c r="A169" s="35"/>
      <c r="B169" s="136">
        <v>637005</v>
      </c>
      <c r="C169" s="137" t="s">
        <v>266</v>
      </c>
      <c r="D169" s="223">
        <v>500</v>
      </c>
      <c r="E169" s="141">
        <v>525</v>
      </c>
      <c r="F169" s="92">
        <v>800</v>
      </c>
      <c r="G169" s="92">
        <v>900</v>
      </c>
    </row>
    <row r="170" spans="1:20" ht="12" customHeight="1" outlineLevel="1" x14ac:dyDescent="0.2">
      <c r="A170" s="35"/>
      <c r="B170" s="136">
        <v>637005</v>
      </c>
      <c r="C170" s="137" t="s">
        <v>267</v>
      </c>
      <c r="D170" s="223">
        <v>663</v>
      </c>
      <c r="E170" s="141">
        <v>700</v>
      </c>
      <c r="F170" s="92">
        <v>900</v>
      </c>
      <c r="G170" s="92">
        <v>1000</v>
      </c>
    </row>
    <row r="171" spans="1:20" ht="12" customHeight="1" outlineLevel="1" x14ac:dyDescent="0.2">
      <c r="A171" s="135" t="s">
        <v>200</v>
      </c>
      <c r="B171" s="237"/>
      <c r="C171" s="194"/>
      <c r="D171" s="194">
        <f>SUM(D172+D175)</f>
        <v>1107</v>
      </c>
      <c r="E171" s="194">
        <f t="shared" ref="E171:G171" si="26">SUM(E172+E175)</f>
        <v>2324</v>
      </c>
      <c r="F171" s="194">
        <f t="shared" si="26"/>
        <v>2874</v>
      </c>
      <c r="G171" s="194">
        <f t="shared" si="26"/>
        <v>3424</v>
      </c>
    </row>
    <row r="172" spans="1:20" ht="12" customHeight="1" outlineLevel="1" x14ac:dyDescent="0.2">
      <c r="A172" s="233"/>
      <c r="B172" s="237">
        <v>630</v>
      </c>
      <c r="C172" s="194" t="s">
        <v>3</v>
      </c>
      <c r="D172" s="194">
        <f>SUM(D173:D174)</f>
        <v>709</v>
      </c>
      <c r="E172" s="194">
        <f t="shared" ref="E172:G172" si="27">SUM(E173:E174)</f>
        <v>2000</v>
      </c>
      <c r="F172" s="194">
        <f t="shared" si="27"/>
        <v>2500</v>
      </c>
      <c r="G172" s="194">
        <f t="shared" si="27"/>
        <v>3000</v>
      </c>
    </row>
    <row r="173" spans="1:20" ht="12" customHeight="1" outlineLevel="1" x14ac:dyDescent="0.2">
      <c r="A173" s="135"/>
      <c r="B173" s="136">
        <v>633006</v>
      </c>
      <c r="C173" s="137" t="s">
        <v>224</v>
      </c>
      <c r="D173" s="137">
        <v>709</v>
      </c>
      <c r="E173" s="141">
        <v>2000</v>
      </c>
      <c r="F173" s="93">
        <v>2500</v>
      </c>
      <c r="G173" s="93">
        <v>3000</v>
      </c>
    </row>
    <row r="174" spans="1:20" ht="12" customHeight="1" outlineLevel="1" x14ac:dyDescent="0.2">
      <c r="A174" s="135"/>
      <c r="B174" s="237"/>
      <c r="C174" s="194"/>
      <c r="D174" s="194"/>
      <c r="E174" s="224"/>
      <c r="F174" s="93"/>
      <c r="G174" s="93"/>
    </row>
    <row r="175" spans="1:20" ht="12" customHeight="1" outlineLevel="1" x14ac:dyDescent="0.2">
      <c r="A175" s="135"/>
      <c r="B175" s="237">
        <v>635</v>
      </c>
      <c r="C175" s="194" t="s">
        <v>158</v>
      </c>
      <c r="D175" s="194">
        <f>SUM(D177:D179)</f>
        <v>398</v>
      </c>
      <c r="E175" s="194">
        <f t="shared" ref="E175:G175" si="28">SUM(E177:E179)</f>
        <v>324</v>
      </c>
      <c r="F175" s="194">
        <f t="shared" si="28"/>
        <v>374</v>
      </c>
      <c r="G175" s="194">
        <f t="shared" si="28"/>
        <v>424</v>
      </c>
    </row>
    <row r="176" spans="1:20" ht="12" customHeight="1" outlineLevel="1" x14ac:dyDescent="0.2">
      <c r="A176" s="135"/>
      <c r="B176" s="237"/>
      <c r="C176" s="194"/>
      <c r="D176" s="194"/>
      <c r="E176" s="224"/>
      <c r="F176" s="93"/>
      <c r="G176" s="93"/>
    </row>
    <row r="177" spans="1:7" ht="12" customHeight="1" outlineLevel="1" x14ac:dyDescent="0.2">
      <c r="A177" s="35"/>
      <c r="B177" s="232">
        <v>635006</v>
      </c>
      <c r="C177" s="196" t="s">
        <v>136</v>
      </c>
      <c r="D177" s="196">
        <v>24</v>
      </c>
      <c r="E177" s="141">
        <v>24</v>
      </c>
      <c r="F177" s="92">
        <v>24</v>
      </c>
      <c r="G177" s="92">
        <v>24</v>
      </c>
    </row>
    <row r="178" spans="1:7" ht="12" customHeight="1" outlineLevel="1" x14ac:dyDescent="0.2">
      <c r="A178" s="35"/>
      <c r="B178" s="232">
        <v>635006</v>
      </c>
      <c r="C178" s="196" t="s">
        <v>193</v>
      </c>
      <c r="D178" s="196">
        <v>132</v>
      </c>
      <c r="E178" s="141"/>
      <c r="F178" s="92"/>
      <c r="G178" s="92"/>
    </row>
    <row r="179" spans="1:7" ht="12" customHeight="1" outlineLevel="1" x14ac:dyDescent="0.2">
      <c r="A179" s="35"/>
      <c r="B179" s="232">
        <v>635006</v>
      </c>
      <c r="C179" s="35" t="s">
        <v>103</v>
      </c>
      <c r="D179" s="35">
        <v>242</v>
      </c>
      <c r="E179" s="141">
        <v>300</v>
      </c>
      <c r="F179" s="92">
        <v>350</v>
      </c>
      <c r="G179" s="92">
        <v>400</v>
      </c>
    </row>
    <row r="180" spans="1:7" ht="12" hidden="1" customHeight="1" outlineLevel="1" x14ac:dyDescent="0.2">
      <c r="A180" s="35"/>
      <c r="B180" s="232">
        <v>635006</v>
      </c>
      <c r="C180" s="196" t="s">
        <v>59</v>
      </c>
      <c r="D180" s="196"/>
      <c r="E180" s="141"/>
      <c r="F180" s="92"/>
      <c r="G180" s="92"/>
    </row>
    <row r="181" spans="1:7" ht="12" customHeight="1" outlineLevel="1" x14ac:dyDescent="0.2">
      <c r="A181" s="212" t="s">
        <v>109</v>
      </c>
      <c r="B181" s="247"/>
      <c r="C181" s="214"/>
      <c r="D181" s="253">
        <f>D182+D196</f>
        <v>11235</v>
      </c>
      <c r="E181" s="253">
        <f t="shared" ref="E181:G181" si="29">E182+E196</f>
        <v>11950</v>
      </c>
      <c r="F181" s="253">
        <f t="shared" si="29"/>
        <v>13400</v>
      </c>
      <c r="G181" s="253">
        <f t="shared" si="29"/>
        <v>14600</v>
      </c>
    </row>
    <row r="182" spans="1:7" ht="12" customHeight="1" x14ac:dyDescent="0.2">
      <c r="A182" s="97" t="s">
        <v>73</v>
      </c>
      <c r="B182" s="217"/>
      <c r="C182" s="218"/>
      <c r="D182" s="250">
        <f>D183+D189</f>
        <v>9526</v>
      </c>
      <c r="E182" s="250">
        <f t="shared" ref="E182:G182" si="30">E183+E189</f>
        <v>10400</v>
      </c>
      <c r="F182" s="250">
        <f t="shared" si="30"/>
        <v>11400</v>
      </c>
      <c r="G182" s="250">
        <f t="shared" si="30"/>
        <v>12400</v>
      </c>
    </row>
    <row r="183" spans="1:7" ht="12" customHeight="1" x14ac:dyDescent="0.2">
      <c r="A183" s="97"/>
      <c r="B183" s="217">
        <v>633</v>
      </c>
      <c r="C183" s="97" t="s">
        <v>24</v>
      </c>
      <c r="D183" s="254">
        <f>SUM(D185:D186)</f>
        <v>0</v>
      </c>
      <c r="E183" s="254">
        <f t="shared" ref="E183:G183" si="31">SUM(E185:E186)</f>
        <v>400</v>
      </c>
      <c r="F183" s="254">
        <f t="shared" si="31"/>
        <v>400</v>
      </c>
      <c r="G183" s="254">
        <f t="shared" si="31"/>
        <v>400</v>
      </c>
    </row>
    <row r="184" spans="1:7" ht="12" customHeight="1" x14ac:dyDescent="0.2">
      <c r="A184" s="97"/>
      <c r="B184" s="217"/>
      <c r="C184" s="97"/>
      <c r="D184" s="97"/>
      <c r="E184" s="224"/>
      <c r="F184" s="93"/>
      <c r="G184" s="93"/>
    </row>
    <row r="185" spans="1:7" ht="12" customHeight="1" outlineLevel="1" x14ac:dyDescent="0.2">
      <c r="A185" s="35"/>
      <c r="B185" s="232">
        <v>633004</v>
      </c>
      <c r="C185" s="196" t="s">
        <v>85</v>
      </c>
      <c r="D185" s="231"/>
      <c r="E185" s="141">
        <v>400</v>
      </c>
      <c r="F185" s="92">
        <v>400</v>
      </c>
      <c r="G185" s="92">
        <v>400</v>
      </c>
    </row>
    <row r="186" spans="1:7" ht="12" customHeight="1" outlineLevel="1" x14ac:dyDescent="0.2">
      <c r="A186" s="35"/>
      <c r="B186" s="232">
        <v>633006</v>
      </c>
      <c r="C186" s="196" t="s">
        <v>52</v>
      </c>
      <c r="D186" s="196"/>
      <c r="E186" s="141"/>
      <c r="F186" s="92"/>
      <c r="G186" s="92"/>
    </row>
    <row r="187" spans="1:7" ht="12" hidden="1" customHeight="1" outlineLevel="1" x14ac:dyDescent="0.2">
      <c r="A187" s="35"/>
      <c r="B187" s="232">
        <v>635004</v>
      </c>
      <c r="C187" s="137" t="s">
        <v>60</v>
      </c>
      <c r="D187" s="137"/>
      <c r="E187" s="226"/>
      <c r="F187" s="35"/>
      <c r="G187" s="35"/>
    </row>
    <row r="188" spans="1:7" ht="12" hidden="1" customHeight="1" outlineLevel="1" x14ac:dyDescent="0.2">
      <c r="A188" s="35"/>
      <c r="B188" s="232">
        <v>635006</v>
      </c>
      <c r="C188" s="196" t="s">
        <v>59</v>
      </c>
      <c r="D188" s="196"/>
      <c r="E188" s="226"/>
      <c r="F188" s="35"/>
      <c r="G188" s="35"/>
    </row>
    <row r="189" spans="1:7" ht="12" customHeight="1" collapsed="1" x14ac:dyDescent="0.2">
      <c r="A189" s="35"/>
      <c r="B189" s="217">
        <v>637</v>
      </c>
      <c r="C189" s="97" t="s">
        <v>26</v>
      </c>
      <c r="D189" s="255">
        <f>SUM(D191:D192)</f>
        <v>9526</v>
      </c>
      <c r="E189" s="255">
        <f t="shared" ref="E189:G189" si="32">SUM(E191:E192)</f>
        <v>10000</v>
      </c>
      <c r="F189" s="255">
        <f t="shared" si="32"/>
        <v>11000</v>
      </c>
      <c r="G189" s="255">
        <f t="shared" si="32"/>
        <v>12000</v>
      </c>
    </row>
    <row r="190" spans="1:7" ht="12" customHeight="1" x14ac:dyDescent="0.2">
      <c r="A190" s="35"/>
      <c r="B190" s="217"/>
      <c r="C190" s="97"/>
      <c r="D190" s="97"/>
      <c r="E190" s="224"/>
      <c r="F190" s="93"/>
      <c r="G190" s="93"/>
    </row>
    <row r="191" spans="1:7" ht="12" customHeight="1" outlineLevel="1" x14ac:dyDescent="0.2">
      <c r="A191" s="35"/>
      <c r="B191" s="232">
        <v>637004</v>
      </c>
      <c r="C191" s="196" t="s">
        <v>137</v>
      </c>
      <c r="D191" s="256">
        <v>5216</v>
      </c>
      <c r="E191" s="226">
        <v>5000</v>
      </c>
      <c r="F191" s="35">
        <v>5500</v>
      </c>
      <c r="G191" s="35">
        <v>6000</v>
      </c>
    </row>
    <row r="192" spans="1:7" ht="12" customHeight="1" outlineLevel="1" x14ac:dyDescent="0.2">
      <c r="A192" s="35"/>
      <c r="B192" s="232">
        <v>637012</v>
      </c>
      <c r="C192" s="196" t="s">
        <v>87</v>
      </c>
      <c r="D192" s="196">
        <v>4310</v>
      </c>
      <c r="E192" s="141">
        <v>5000</v>
      </c>
      <c r="F192" s="92">
        <v>5500</v>
      </c>
      <c r="G192" s="92">
        <v>6000</v>
      </c>
    </row>
    <row r="193" spans="1:20" ht="12" customHeight="1" outlineLevel="1" x14ac:dyDescent="0.2">
      <c r="A193" s="233"/>
      <c r="B193" s="237">
        <v>640</v>
      </c>
      <c r="C193" s="194" t="s">
        <v>156</v>
      </c>
      <c r="D193" s="238"/>
      <c r="E193" s="243"/>
      <c r="F193" s="94"/>
      <c r="G193" s="94"/>
    </row>
    <row r="194" spans="1:20" ht="12" customHeight="1" outlineLevel="1" x14ac:dyDescent="0.2">
      <c r="A194" s="35"/>
      <c r="B194" s="232"/>
      <c r="C194" s="196"/>
      <c r="D194" s="196"/>
      <c r="E194" s="141"/>
      <c r="F194" s="92"/>
      <c r="G194" s="92"/>
    </row>
    <row r="195" spans="1:20" ht="12" customHeight="1" outlineLevel="1" x14ac:dyDescent="0.2">
      <c r="A195" s="35"/>
      <c r="B195" s="232">
        <v>642006</v>
      </c>
      <c r="C195" s="196" t="s">
        <v>86</v>
      </c>
      <c r="D195" s="231"/>
      <c r="E195" s="141"/>
      <c r="F195" s="92"/>
      <c r="G195" s="92"/>
    </row>
    <row r="196" spans="1:20" ht="12" customHeight="1" x14ac:dyDescent="0.2">
      <c r="A196" s="97" t="s">
        <v>89</v>
      </c>
      <c r="B196" s="217"/>
      <c r="C196" s="218"/>
      <c r="D196" s="250">
        <f>D197+D203</f>
        <v>1709</v>
      </c>
      <c r="E196" s="250">
        <f t="shared" ref="E196:G196" si="33">E197+E203</f>
        <v>1550</v>
      </c>
      <c r="F196" s="250">
        <f t="shared" si="33"/>
        <v>2000</v>
      </c>
      <c r="G196" s="250">
        <f t="shared" si="33"/>
        <v>2200</v>
      </c>
    </row>
    <row r="197" spans="1:20" ht="12" customHeight="1" x14ac:dyDescent="0.2">
      <c r="A197" s="97"/>
      <c r="B197" s="217">
        <v>633</v>
      </c>
      <c r="C197" s="218" t="s">
        <v>24</v>
      </c>
      <c r="D197" s="250">
        <f>SUM(D199:D202)</f>
        <v>1366</v>
      </c>
      <c r="E197" s="250">
        <f t="shared" ref="E197:G197" si="34">SUM(E199:E202)</f>
        <v>1400</v>
      </c>
      <c r="F197" s="250">
        <f t="shared" si="34"/>
        <v>1800</v>
      </c>
      <c r="G197" s="250">
        <f t="shared" si="34"/>
        <v>1900</v>
      </c>
    </row>
    <row r="198" spans="1:20" ht="12" customHeight="1" x14ac:dyDescent="0.2">
      <c r="A198" s="97"/>
      <c r="B198" s="217"/>
      <c r="C198" s="218"/>
      <c r="D198" s="218"/>
      <c r="E198" s="94"/>
      <c r="F198" s="94"/>
      <c r="G198" s="94"/>
    </row>
    <row r="199" spans="1:20" ht="12" customHeight="1" x14ac:dyDescent="0.2">
      <c r="A199" s="97"/>
      <c r="B199" s="79">
        <v>633004</v>
      </c>
      <c r="C199" s="137" t="s">
        <v>171</v>
      </c>
      <c r="D199" s="223"/>
      <c r="E199" s="141">
        <v>100</v>
      </c>
      <c r="F199" s="141">
        <v>200</v>
      </c>
      <c r="G199" s="141">
        <v>300</v>
      </c>
    </row>
    <row r="200" spans="1:20" ht="12" customHeight="1" x14ac:dyDescent="0.2">
      <c r="A200" s="97"/>
      <c r="B200" s="79">
        <v>634001</v>
      </c>
      <c r="C200" s="137" t="s">
        <v>225</v>
      </c>
      <c r="D200" s="229">
        <v>883</v>
      </c>
      <c r="E200" s="141">
        <v>800</v>
      </c>
      <c r="F200" s="141">
        <v>1000</v>
      </c>
      <c r="G200" s="141">
        <v>1000</v>
      </c>
    </row>
    <row r="201" spans="1:20" ht="12" customHeight="1" x14ac:dyDescent="0.2">
      <c r="A201" s="97"/>
      <c r="B201" s="79">
        <v>633006</v>
      </c>
      <c r="C201" s="137" t="s">
        <v>188</v>
      </c>
      <c r="D201" s="137">
        <v>483</v>
      </c>
      <c r="E201" s="141">
        <v>500</v>
      </c>
      <c r="F201" s="141">
        <v>600</v>
      </c>
      <c r="G201" s="141">
        <v>600</v>
      </c>
    </row>
    <row r="202" spans="1:20" ht="12" customHeight="1" x14ac:dyDescent="0.2">
      <c r="A202" s="97"/>
      <c r="B202" s="79">
        <v>633006</v>
      </c>
      <c r="C202" s="137" t="s">
        <v>169</v>
      </c>
      <c r="D202" s="223"/>
      <c r="E202" s="141"/>
      <c r="F202" s="94"/>
      <c r="G202" s="94"/>
    </row>
    <row r="203" spans="1:20" ht="12" customHeight="1" x14ac:dyDescent="0.2">
      <c r="A203" s="97"/>
      <c r="B203" s="217">
        <v>635</v>
      </c>
      <c r="C203" s="218" t="s">
        <v>138</v>
      </c>
      <c r="D203" s="250">
        <f>SUM(D205:D206)</f>
        <v>343</v>
      </c>
      <c r="E203" s="250">
        <f t="shared" ref="E203:G203" si="35">SUM(E205:E206)</f>
        <v>150</v>
      </c>
      <c r="F203" s="250">
        <f t="shared" si="35"/>
        <v>200</v>
      </c>
      <c r="G203" s="250">
        <f t="shared" si="35"/>
        <v>300</v>
      </c>
    </row>
    <row r="204" spans="1:20" ht="12" customHeight="1" x14ac:dyDescent="0.2">
      <c r="A204" s="97"/>
      <c r="B204" s="217"/>
      <c r="C204" s="218"/>
      <c r="D204" s="218"/>
      <c r="E204" s="94"/>
      <c r="F204" s="94"/>
      <c r="G204" s="94"/>
    </row>
    <row r="205" spans="1:20" ht="12" customHeight="1" x14ac:dyDescent="0.2">
      <c r="A205" s="97"/>
      <c r="B205" s="79">
        <v>635006</v>
      </c>
      <c r="C205" s="137" t="s">
        <v>106</v>
      </c>
      <c r="D205" s="229">
        <v>343</v>
      </c>
      <c r="E205" s="141">
        <v>150</v>
      </c>
      <c r="F205" s="141">
        <v>200</v>
      </c>
      <c r="G205" s="141">
        <v>300</v>
      </c>
    </row>
    <row r="206" spans="1:20" ht="12" customHeight="1" x14ac:dyDescent="0.2">
      <c r="A206" s="97"/>
      <c r="B206" s="79">
        <v>637004</v>
      </c>
      <c r="C206" s="137" t="s">
        <v>62</v>
      </c>
      <c r="D206" s="223"/>
      <c r="E206" s="141">
        <v>0</v>
      </c>
      <c r="F206" s="94"/>
      <c r="G206" s="94"/>
    </row>
    <row r="207" spans="1:20" ht="12" customHeight="1" x14ac:dyDescent="0.2">
      <c r="A207" s="257" t="s">
        <v>112</v>
      </c>
      <c r="B207" s="258"/>
      <c r="C207" s="259"/>
      <c r="D207" s="214">
        <f>D208</f>
        <v>3317</v>
      </c>
      <c r="E207" s="214">
        <f t="shared" ref="E207:G207" si="36">E208</f>
        <v>5300</v>
      </c>
      <c r="F207" s="214">
        <f t="shared" si="36"/>
        <v>5500</v>
      </c>
      <c r="G207" s="214">
        <f t="shared" si="36"/>
        <v>5500</v>
      </c>
    </row>
    <row r="208" spans="1:20" s="36" customFormat="1" ht="12" customHeight="1" x14ac:dyDescent="0.2">
      <c r="A208" s="97" t="s">
        <v>11</v>
      </c>
      <c r="B208" s="217"/>
      <c r="C208" s="196"/>
      <c r="D208" s="196">
        <f>D209+D214</f>
        <v>3317</v>
      </c>
      <c r="E208" s="196">
        <f t="shared" ref="E208:G208" si="37">E209+E214</f>
        <v>5300</v>
      </c>
      <c r="F208" s="196">
        <f t="shared" si="37"/>
        <v>5500</v>
      </c>
      <c r="G208" s="196">
        <f t="shared" si="37"/>
        <v>5500</v>
      </c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s="36" customFormat="1" ht="12" customHeight="1" x14ac:dyDescent="0.2">
      <c r="A209" s="97"/>
      <c r="B209" s="217">
        <v>630</v>
      </c>
      <c r="C209" s="194" t="s">
        <v>129</v>
      </c>
      <c r="D209" s="194">
        <f>SUM(D211:D213)</f>
        <v>3167</v>
      </c>
      <c r="E209" s="194">
        <f t="shared" ref="E209:G209" si="38">SUM(E211:E213)</f>
        <v>5300</v>
      </c>
      <c r="F209" s="194">
        <f t="shared" si="38"/>
        <v>5500</v>
      </c>
      <c r="G209" s="194">
        <f t="shared" si="38"/>
        <v>5500</v>
      </c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s="36" customFormat="1" ht="12" customHeight="1" x14ac:dyDescent="0.2">
      <c r="A210" s="97"/>
      <c r="B210" s="217"/>
      <c r="C210" s="196"/>
      <c r="D210" s="196"/>
      <c r="E210" s="94"/>
      <c r="F210" s="94"/>
      <c r="G210" s="94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ht="12" customHeight="1" x14ac:dyDescent="0.2">
      <c r="A211" s="97"/>
      <c r="B211" s="79">
        <v>632001</v>
      </c>
      <c r="C211" s="137" t="s">
        <v>88</v>
      </c>
      <c r="D211" s="137">
        <v>3065</v>
      </c>
      <c r="E211" s="141">
        <v>5300</v>
      </c>
      <c r="F211" s="141">
        <v>5500</v>
      </c>
      <c r="G211" s="141">
        <v>5500</v>
      </c>
    </row>
    <row r="212" spans="1:20" ht="12" hidden="1" customHeight="1" outlineLevel="1" x14ac:dyDescent="0.2">
      <c r="A212" s="35"/>
      <c r="B212" s="79" t="s">
        <v>10</v>
      </c>
      <c r="C212" s="196" t="s">
        <v>49</v>
      </c>
      <c r="D212" s="196"/>
      <c r="E212" s="141"/>
      <c r="F212" s="92"/>
      <c r="G212" s="92"/>
    </row>
    <row r="213" spans="1:20" ht="12" customHeight="1" outlineLevel="1" x14ac:dyDescent="0.2">
      <c r="A213" s="35"/>
      <c r="B213" s="79">
        <v>633006</v>
      </c>
      <c r="C213" s="137" t="s">
        <v>104</v>
      </c>
      <c r="D213" s="137">
        <v>102</v>
      </c>
      <c r="E213" s="141">
        <v>0</v>
      </c>
      <c r="F213" s="260"/>
      <c r="G213" s="92"/>
    </row>
    <row r="214" spans="1:20" ht="12" customHeight="1" x14ac:dyDescent="0.2">
      <c r="A214" s="35"/>
      <c r="B214" s="227">
        <v>635</v>
      </c>
      <c r="C214" s="135" t="s">
        <v>25</v>
      </c>
      <c r="D214" s="135">
        <f>SUM(D217)</f>
        <v>150</v>
      </c>
      <c r="E214" s="135">
        <f t="shared" ref="E214:G214" si="39">SUM(E217)</f>
        <v>0</v>
      </c>
      <c r="F214" s="135">
        <f t="shared" si="39"/>
        <v>0</v>
      </c>
      <c r="G214" s="135">
        <f t="shared" si="39"/>
        <v>0</v>
      </c>
    </row>
    <row r="215" spans="1:20" ht="12" hidden="1" customHeight="1" outlineLevel="1" x14ac:dyDescent="0.2">
      <c r="A215" s="35"/>
      <c r="B215" s="232">
        <v>635004</v>
      </c>
      <c r="C215" s="137" t="s">
        <v>60</v>
      </c>
      <c r="D215" s="137"/>
      <c r="E215" s="141"/>
      <c r="F215" s="92"/>
      <c r="G215" s="92"/>
    </row>
    <row r="216" spans="1:20" ht="12" customHeight="1" outlineLevel="1" x14ac:dyDescent="0.2">
      <c r="A216" s="35"/>
      <c r="B216" s="232"/>
      <c r="C216" s="137"/>
      <c r="D216" s="137"/>
      <c r="E216" s="141"/>
      <c r="F216" s="92"/>
      <c r="G216" s="92"/>
    </row>
    <row r="217" spans="1:20" ht="12" customHeight="1" outlineLevel="1" x14ac:dyDescent="0.2">
      <c r="A217" s="35"/>
      <c r="B217" s="232">
        <v>635004</v>
      </c>
      <c r="C217" s="137" t="s">
        <v>105</v>
      </c>
      <c r="D217" s="137">
        <v>150</v>
      </c>
      <c r="E217" s="141">
        <v>0</v>
      </c>
      <c r="F217" s="92"/>
      <c r="G217" s="92"/>
    </row>
    <row r="218" spans="1:20" ht="12" hidden="1" customHeight="1" outlineLevel="1" x14ac:dyDescent="0.2">
      <c r="A218" s="35"/>
      <c r="B218" s="195" t="s">
        <v>10</v>
      </c>
      <c r="C218" s="196" t="s">
        <v>49</v>
      </c>
      <c r="D218" s="196"/>
      <c r="E218" s="242"/>
      <c r="F218" s="96"/>
      <c r="G218" s="96"/>
    </row>
    <row r="219" spans="1:20" ht="12" hidden="1" customHeight="1" outlineLevel="1" x14ac:dyDescent="0.2">
      <c r="A219" s="35"/>
      <c r="B219" s="232">
        <v>632002</v>
      </c>
      <c r="C219" s="196" t="s">
        <v>50</v>
      </c>
      <c r="D219" s="196"/>
      <c r="E219" s="242"/>
      <c r="F219" s="96"/>
      <c r="G219" s="96"/>
    </row>
    <row r="220" spans="1:20" ht="12" customHeight="1" collapsed="1" x14ac:dyDescent="0.2">
      <c r="A220" s="261" t="s">
        <v>113</v>
      </c>
      <c r="B220" s="262"/>
      <c r="C220" s="263"/>
      <c r="D220" s="264">
        <f>D221+D230+D242+D259+D266</f>
        <v>12930</v>
      </c>
      <c r="E220" s="264">
        <f t="shared" ref="E220:G220" si="40">E221+E230+E242+E259+E266</f>
        <v>19140</v>
      </c>
      <c r="F220" s="264">
        <f t="shared" si="40"/>
        <v>22100</v>
      </c>
      <c r="G220" s="264">
        <f t="shared" si="40"/>
        <v>22550</v>
      </c>
    </row>
    <row r="221" spans="1:20" ht="12" customHeight="1" x14ac:dyDescent="0.2">
      <c r="A221" s="265" t="s">
        <v>146</v>
      </c>
      <c r="B221" s="227" t="s">
        <v>147</v>
      </c>
      <c r="C221" s="194"/>
      <c r="D221" s="238">
        <f>D222+D227</f>
        <v>4117</v>
      </c>
      <c r="E221" s="238">
        <f t="shared" ref="E221:G221" si="41">E222+E227</f>
        <v>4500</v>
      </c>
      <c r="F221" s="238">
        <f t="shared" si="41"/>
        <v>4500</v>
      </c>
      <c r="G221" s="238">
        <f t="shared" si="41"/>
        <v>4500</v>
      </c>
    </row>
    <row r="222" spans="1:20" ht="12" customHeight="1" x14ac:dyDescent="0.2">
      <c r="A222" s="265"/>
      <c r="B222" s="227">
        <v>630</v>
      </c>
      <c r="C222" s="194" t="s">
        <v>157</v>
      </c>
      <c r="D222" s="238">
        <f>SUM(D224:D226)</f>
        <v>617</v>
      </c>
      <c r="E222" s="238">
        <f>SUM(E224:E226)</f>
        <v>1000</v>
      </c>
      <c r="F222" s="238">
        <f>SUM(F224:F226)</f>
        <v>1000</v>
      </c>
      <c r="G222" s="238">
        <f>SUM(G224:G226)</f>
        <v>1000</v>
      </c>
    </row>
    <row r="223" spans="1:20" ht="12" customHeight="1" x14ac:dyDescent="0.2">
      <c r="A223" s="265"/>
      <c r="B223" s="227"/>
      <c r="C223" s="194"/>
      <c r="D223" s="137"/>
      <c r="E223" s="224"/>
      <c r="F223" s="93"/>
      <c r="G223" s="93"/>
    </row>
    <row r="224" spans="1:20" ht="12" customHeight="1" x14ac:dyDescent="0.2">
      <c r="A224" s="97"/>
      <c r="B224" s="195">
        <v>632001</v>
      </c>
      <c r="C224" s="196" t="s">
        <v>49</v>
      </c>
      <c r="D224" s="196"/>
      <c r="E224" s="141"/>
      <c r="F224" s="93"/>
      <c r="G224" s="93"/>
    </row>
    <row r="225" spans="1:7" ht="12" customHeight="1" x14ac:dyDescent="0.2">
      <c r="A225" s="97"/>
      <c r="B225" s="195">
        <v>632002</v>
      </c>
      <c r="C225" s="196" t="s">
        <v>148</v>
      </c>
      <c r="D225" s="196"/>
      <c r="E225" s="141"/>
      <c r="F225" s="93"/>
      <c r="G225" s="93"/>
    </row>
    <row r="226" spans="1:7" ht="12" customHeight="1" x14ac:dyDescent="0.2">
      <c r="A226" s="97"/>
      <c r="B226" s="195">
        <v>633006</v>
      </c>
      <c r="C226" s="196" t="s">
        <v>229</v>
      </c>
      <c r="D226" s="196">
        <v>617</v>
      </c>
      <c r="E226" s="141">
        <v>1000</v>
      </c>
      <c r="F226" s="141">
        <v>1000</v>
      </c>
      <c r="G226" s="141">
        <v>1000</v>
      </c>
    </row>
    <row r="227" spans="1:7" ht="12" customHeight="1" x14ac:dyDescent="0.2">
      <c r="A227" s="97"/>
      <c r="B227" s="227">
        <v>640</v>
      </c>
      <c r="C227" s="194" t="s">
        <v>156</v>
      </c>
      <c r="D227" s="238">
        <f>SUM(D229)</f>
        <v>3500</v>
      </c>
      <c r="E227" s="238">
        <f t="shared" ref="E227:G227" si="42">SUM(E229)</f>
        <v>3500</v>
      </c>
      <c r="F227" s="238">
        <f t="shared" si="42"/>
        <v>3500</v>
      </c>
      <c r="G227" s="238">
        <f t="shared" si="42"/>
        <v>3500</v>
      </c>
    </row>
    <row r="228" spans="1:7" ht="12" customHeight="1" x14ac:dyDescent="0.2">
      <c r="A228" s="97"/>
      <c r="B228" s="195"/>
      <c r="C228" s="196"/>
      <c r="D228" s="196"/>
      <c r="E228" s="224"/>
      <c r="F228" s="93"/>
      <c r="G228" s="93"/>
    </row>
    <row r="229" spans="1:7" ht="12" customHeight="1" x14ac:dyDescent="0.2">
      <c r="A229" s="97"/>
      <c r="B229" s="195">
        <v>642002</v>
      </c>
      <c r="C229" s="196" t="s">
        <v>268</v>
      </c>
      <c r="D229" s="231">
        <v>3500</v>
      </c>
      <c r="E229" s="141">
        <v>3500</v>
      </c>
      <c r="F229" s="141">
        <v>3500</v>
      </c>
      <c r="G229" s="226">
        <v>3500</v>
      </c>
    </row>
    <row r="230" spans="1:7" ht="12" customHeight="1" x14ac:dyDescent="0.2">
      <c r="A230" s="97" t="s">
        <v>94</v>
      </c>
      <c r="B230" s="266"/>
      <c r="C230" s="267"/>
      <c r="D230" s="267"/>
      <c r="E230" s="243"/>
      <c r="F230" s="94"/>
      <c r="G230" s="94"/>
    </row>
    <row r="231" spans="1:7" ht="12" customHeight="1" x14ac:dyDescent="0.2">
      <c r="A231" s="97" t="s">
        <v>182</v>
      </c>
      <c r="B231" s="136"/>
      <c r="C231" s="194" t="s">
        <v>115</v>
      </c>
      <c r="D231" s="194"/>
      <c r="E231" s="243"/>
      <c r="F231" s="94"/>
      <c r="G231" s="94"/>
    </row>
    <row r="232" spans="1:7" ht="12" customHeight="1" x14ac:dyDescent="0.2">
      <c r="A232" s="97"/>
      <c r="B232" s="237">
        <v>630</v>
      </c>
      <c r="C232" s="194" t="s">
        <v>3</v>
      </c>
      <c r="D232" s="194"/>
      <c r="E232" s="243"/>
      <c r="F232" s="94"/>
      <c r="G232" s="94"/>
    </row>
    <row r="233" spans="1:7" ht="12" customHeight="1" x14ac:dyDescent="0.2">
      <c r="A233" s="97"/>
      <c r="B233" s="136"/>
      <c r="C233" s="194"/>
      <c r="D233" s="194"/>
      <c r="E233" s="243"/>
      <c r="F233" s="94"/>
      <c r="G233" s="94"/>
    </row>
    <row r="234" spans="1:7" ht="12" customHeight="1" x14ac:dyDescent="0.2">
      <c r="A234" s="97"/>
      <c r="B234" s="136">
        <v>633009</v>
      </c>
      <c r="C234" s="137" t="s">
        <v>114</v>
      </c>
      <c r="D234" s="245"/>
      <c r="E234" s="141"/>
      <c r="F234" s="94"/>
      <c r="G234" s="94"/>
    </row>
    <row r="235" spans="1:7" ht="12" customHeight="1" x14ac:dyDescent="0.2">
      <c r="A235" s="97"/>
      <c r="B235" s="237">
        <v>620</v>
      </c>
      <c r="C235" s="194" t="s">
        <v>162</v>
      </c>
      <c r="D235" s="194"/>
      <c r="E235" s="243"/>
      <c r="F235" s="94"/>
      <c r="G235" s="94"/>
    </row>
    <row r="236" spans="1:7" ht="12" customHeight="1" x14ac:dyDescent="0.2">
      <c r="A236" s="97"/>
      <c r="B236" s="136"/>
      <c r="C236" s="137"/>
      <c r="D236" s="137"/>
      <c r="E236" s="243"/>
      <c r="F236" s="94"/>
      <c r="G236" s="94"/>
    </row>
    <row r="237" spans="1:7" ht="12" customHeight="1" x14ac:dyDescent="0.2">
      <c r="A237" s="97"/>
      <c r="B237" s="136">
        <v>621</v>
      </c>
      <c r="C237" s="137" t="s">
        <v>164</v>
      </c>
      <c r="D237" s="245"/>
      <c r="E237" s="141"/>
      <c r="F237" s="94"/>
      <c r="G237" s="94"/>
    </row>
    <row r="238" spans="1:7" ht="12" customHeight="1" x14ac:dyDescent="0.2">
      <c r="A238" s="97"/>
      <c r="B238" s="136">
        <v>625</v>
      </c>
      <c r="C238" s="137" t="s">
        <v>120</v>
      </c>
      <c r="D238" s="245"/>
      <c r="E238" s="141"/>
      <c r="F238" s="94"/>
      <c r="G238" s="94"/>
    </row>
    <row r="239" spans="1:7" ht="12" customHeight="1" x14ac:dyDescent="0.2">
      <c r="A239" s="97"/>
      <c r="B239" s="237">
        <v>637</v>
      </c>
      <c r="C239" s="194" t="s">
        <v>26</v>
      </c>
      <c r="D239" s="194"/>
      <c r="E239" s="243"/>
      <c r="F239" s="94"/>
      <c r="G239" s="94"/>
    </row>
    <row r="240" spans="1:7" ht="12" customHeight="1" x14ac:dyDescent="0.2">
      <c r="A240" s="97"/>
      <c r="B240" s="136"/>
      <c r="C240" s="137"/>
      <c r="D240" s="137"/>
      <c r="E240" s="243"/>
      <c r="F240" s="94"/>
      <c r="G240" s="94"/>
    </row>
    <row r="241" spans="1:7" ht="12" customHeight="1" x14ac:dyDescent="0.2">
      <c r="A241" s="97"/>
      <c r="B241" s="136">
        <v>637027</v>
      </c>
      <c r="C241" s="137" t="s">
        <v>139</v>
      </c>
      <c r="D241" s="137"/>
      <c r="E241" s="141"/>
      <c r="F241" s="94"/>
      <c r="G241" s="94"/>
    </row>
    <row r="242" spans="1:7" ht="12" customHeight="1" x14ac:dyDescent="0.2">
      <c r="A242" s="97" t="s">
        <v>183</v>
      </c>
      <c r="B242" s="136"/>
      <c r="C242" s="194" t="s">
        <v>269</v>
      </c>
      <c r="D242" s="194">
        <f>D243+D249+D252</f>
        <v>6454</v>
      </c>
      <c r="E242" s="194">
        <f t="shared" ref="E242:G242" si="43">E243+E249+E252</f>
        <v>10220</v>
      </c>
      <c r="F242" s="194">
        <f t="shared" si="43"/>
        <v>13100</v>
      </c>
      <c r="G242" s="194">
        <f t="shared" si="43"/>
        <v>13550</v>
      </c>
    </row>
    <row r="243" spans="1:7" ht="12" customHeight="1" x14ac:dyDescent="0.2">
      <c r="A243" s="97"/>
      <c r="B243" s="237">
        <v>630</v>
      </c>
      <c r="C243" s="194" t="s">
        <v>3</v>
      </c>
      <c r="D243" s="194">
        <f>SUM(D245:D248)</f>
        <v>2290</v>
      </c>
      <c r="E243" s="194">
        <f t="shared" ref="E243:G243" si="44">SUM(E245:E248)</f>
        <v>2450</v>
      </c>
      <c r="F243" s="194">
        <f t="shared" si="44"/>
        <v>2750</v>
      </c>
      <c r="G243" s="194">
        <f t="shared" si="44"/>
        <v>3200</v>
      </c>
    </row>
    <row r="244" spans="1:7" ht="12" customHeight="1" x14ac:dyDescent="0.2">
      <c r="A244" s="97"/>
      <c r="B244" s="136"/>
      <c r="C244" s="194"/>
      <c r="D244" s="194"/>
      <c r="E244" s="243"/>
      <c r="F244" s="94"/>
      <c r="G244" s="94"/>
    </row>
    <row r="245" spans="1:7" ht="12" customHeight="1" x14ac:dyDescent="0.2">
      <c r="A245" s="97"/>
      <c r="B245" s="136">
        <v>632001</v>
      </c>
      <c r="C245" s="137" t="s">
        <v>49</v>
      </c>
      <c r="D245" s="137">
        <v>1994</v>
      </c>
      <c r="E245" s="141">
        <v>2000</v>
      </c>
      <c r="F245" s="141">
        <v>2200</v>
      </c>
      <c r="G245" s="141">
        <v>2500</v>
      </c>
    </row>
    <row r="246" spans="1:7" ht="12" customHeight="1" x14ac:dyDescent="0.2">
      <c r="A246" s="97"/>
      <c r="B246" s="136">
        <v>632002</v>
      </c>
      <c r="C246" s="137" t="s">
        <v>140</v>
      </c>
      <c r="D246" s="137">
        <v>128</v>
      </c>
      <c r="E246" s="141">
        <v>150</v>
      </c>
      <c r="F246" s="141">
        <v>150</v>
      </c>
      <c r="G246" s="141">
        <v>200</v>
      </c>
    </row>
    <row r="247" spans="1:7" ht="12" customHeight="1" x14ac:dyDescent="0.2">
      <c r="A247" s="97"/>
      <c r="B247" s="136">
        <v>633006</v>
      </c>
      <c r="C247" s="137" t="s">
        <v>52</v>
      </c>
      <c r="D247" s="229">
        <v>168</v>
      </c>
      <c r="E247" s="141">
        <v>300</v>
      </c>
      <c r="F247" s="141">
        <v>400</v>
      </c>
      <c r="G247" s="141">
        <v>500</v>
      </c>
    </row>
    <row r="248" spans="1:7" ht="12" customHeight="1" x14ac:dyDescent="0.2">
      <c r="A248" s="97"/>
      <c r="B248" s="136">
        <v>634003</v>
      </c>
      <c r="C248" s="137" t="s">
        <v>141</v>
      </c>
      <c r="D248" s="223"/>
      <c r="E248" s="141"/>
      <c r="F248" s="94"/>
      <c r="G248" s="94"/>
    </row>
    <row r="249" spans="1:7" ht="12" customHeight="1" x14ac:dyDescent="0.2">
      <c r="A249" s="225"/>
      <c r="B249" s="237">
        <v>635</v>
      </c>
      <c r="C249" s="194" t="s">
        <v>158</v>
      </c>
      <c r="D249" s="194">
        <f>SUM(D250:D251)</f>
        <v>103</v>
      </c>
      <c r="E249" s="194">
        <f t="shared" ref="E249:G249" si="45">SUM(E250:E251)</f>
        <v>3000</v>
      </c>
      <c r="F249" s="194">
        <f t="shared" si="45"/>
        <v>5000</v>
      </c>
      <c r="G249" s="194">
        <f t="shared" si="45"/>
        <v>5000</v>
      </c>
    </row>
    <row r="250" spans="1:7" ht="12" customHeight="1" x14ac:dyDescent="0.2">
      <c r="A250" s="97"/>
      <c r="B250" s="136">
        <v>635004</v>
      </c>
      <c r="C250" s="137" t="s">
        <v>226</v>
      </c>
      <c r="D250" s="137">
        <v>60</v>
      </c>
      <c r="E250" s="243"/>
      <c r="F250" s="94"/>
      <c r="G250" s="94"/>
    </row>
    <row r="251" spans="1:7" ht="12" customHeight="1" x14ac:dyDescent="0.2">
      <c r="A251" s="97"/>
      <c r="B251" s="136">
        <v>635006</v>
      </c>
      <c r="C251" s="137" t="s">
        <v>142</v>
      </c>
      <c r="D251" s="137">
        <v>43</v>
      </c>
      <c r="E251" s="141">
        <v>3000</v>
      </c>
      <c r="F251" s="141">
        <v>5000</v>
      </c>
      <c r="G251" s="141">
        <v>5000</v>
      </c>
    </row>
    <row r="252" spans="1:7" ht="12" customHeight="1" x14ac:dyDescent="0.2">
      <c r="A252" s="97"/>
      <c r="B252" s="237">
        <v>637</v>
      </c>
      <c r="C252" s="194" t="s">
        <v>26</v>
      </c>
      <c r="D252" s="194">
        <f>SUM(D254:D258)</f>
        <v>4061</v>
      </c>
      <c r="E252" s="194">
        <f t="shared" ref="E252:G252" si="46">SUM(E254:E258)</f>
        <v>4770</v>
      </c>
      <c r="F252" s="194">
        <f t="shared" si="46"/>
        <v>5350</v>
      </c>
      <c r="G252" s="194">
        <f t="shared" si="46"/>
        <v>5350</v>
      </c>
    </row>
    <row r="253" spans="1:7" ht="12" customHeight="1" x14ac:dyDescent="0.2">
      <c r="A253" s="97"/>
      <c r="B253" s="136"/>
      <c r="C253" s="137"/>
      <c r="D253" s="137"/>
      <c r="E253" s="243"/>
      <c r="F253" s="94"/>
      <c r="G253" s="94"/>
    </row>
    <row r="254" spans="1:7" ht="12" customHeight="1" x14ac:dyDescent="0.2">
      <c r="A254" s="97"/>
      <c r="B254" s="136">
        <v>637004</v>
      </c>
      <c r="C254" s="137" t="s">
        <v>62</v>
      </c>
      <c r="D254" s="137">
        <v>551</v>
      </c>
      <c r="E254" s="243"/>
      <c r="F254" s="94"/>
      <c r="G254" s="94"/>
    </row>
    <row r="255" spans="1:7" ht="12" customHeight="1" x14ac:dyDescent="0.2">
      <c r="A255" s="97"/>
      <c r="B255" s="136">
        <v>637002</v>
      </c>
      <c r="C255" s="137" t="s">
        <v>227</v>
      </c>
      <c r="D255" s="137">
        <v>570</v>
      </c>
      <c r="E255" s="141">
        <v>350</v>
      </c>
      <c r="F255" s="141">
        <v>400</v>
      </c>
      <c r="G255" s="141">
        <v>400</v>
      </c>
    </row>
    <row r="256" spans="1:7" ht="12" customHeight="1" x14ac:dyDescent="0.2">
      <c r="A256" s="97"/>
      <c r="B256" s="136">
        <v>637002</v>
      </c>
      <c r="C256" s="137" t="s">
        <v>208</v>
      </c>
      <c r="D256" s="137">
        <v>353</v>
      </c>
      <c r="E256" s="141">
        <v>700</v>
      </c>
      <c r="F256" s="141">
        <v>700</v>
      </c>
      <c r="G256" s="141">
        <v>700</v>
      </c>
    </row>
    <row r="257" spans="1:7" ht="12" customHeight="1" x14ac:dyDescent="0.2">
      <c r="A257" s="97"/>
      <c r="B257" s="136">
        <v>637002</v>
      </c>
      <c r="C257" s="137" t="s">
        <v>209</v>
      </c>
      <c r="D257" s="229">
        <v>2529</v>
      </c>
      <c r="E257" s="141">
        <v>3500</v>
      </c>
      <c r="F257" s="141">
        <v>4000</v>
      </c>
      <c r="G257" s="141">
        <v>4000</v>
      </c>
    </row>
    <row r="258" spans="1:7" ht="12" customHeight="1" x14ac:dyDescent="0.2">
      <c r="A258" s="97"/>
      <c r="B258" s="136">
        <v>637015</v>
      </c>
      <c r="C258" s="137" t="s">
        <v>228</v>
      </c>
      <c r="D258" s="229">
        <v>58</v>
      </c>
      <c r="E258" s="141">
        <v>220</v>
      </c>
      <c r="F258" s="141">
        <v>250</v>
      </c>
      <c r="G258" s="141">
        <v>250</v>
      </c>
    </row>
    <row r="259" spans="1:7" ht="12" customHeight="1" x14ac:dyDescent="0.2">
      <c r="A259" s="97" t="s">
        <v>12</v>
      </c>
      <c r="B259" s="217"/>
      <c r="C259" s="218"/>
      <c r="D259" s="250">
        <f>D260</f>
        <v>1126</v>
      </c>
      <c r="E259" s="250">
        <f t="shared" ref="E259:G259" si="47">E260</f>
        <v>950</v>
      </c>
      <c r="F259" s="250">
        <f t="shared" si="47"/>
        <v>550</v>
      </c>
      <c r="G259" s="250">
        <f t="shared" si="47"/>
        <v>550</v>
      </c>
    </row>
    <row r="260" spans="1:7" ht="12" customHeight="1" x14ac:dyDescent="0.2">
      <c r="A260" s="97"/>
      <c r="B260" s="217">
        <v>630</v>
      </c>
      <c r="C260" s="97" t="s">
        <v>3</v>
      </c>
      <c r="D260" s="254">
        <f>SUM(D262:D264)</f>
        <v>1126</v>
      </c>
      <c r="E260" s="254">
        <f t="shared" ref="E260:G260" si="48">SUM(E262:E264)</f>
        <v>950</v>
      </c>
      <c r="F260" s="254">
        <f t="shared" si="48"/>
        <v>550</v>
      </c>
      <c r="G260" s="254">
        <f t="shared" si="48"/>
        <v>550</v>
      </c>
    </row>
    <row r="261" spans="1:7" ht="12" customHeight="1" x14ac:dyDescent="0.2">
      <c r="A261" s="97"/>
      <c r="B261" s="217"/>
      <c r="C261" s="97"/>
      <c r="D261" s="240"/>
      <c r="E261" s="224"/>
      <c r="F261" s="93"/>
      <c r="G261" s="93"/>
    </row>
    <row r="262" spans="1:7" ht="12" customHeight="1" x14ac:dyDescent="0.2">
      <c r="A262" s="35"/>
      <c r="B262" s="232">
        <v>633006</v>
      </c>
      <c r="C262" s="196" t="s">
        <v>84</v>
      </c>
      <c r="D262" s="196"/>
      <c r="E262" s="141">
        <v>0</v>
      </c>
      <c r="F262" s="92"/>
      <c r="G262" s="92"/>
    </row>
    <row r="263" spans="1:7" ht="12" customHeight="1" x14ac:dyDescent="0.2">
      <c r="A263" s="35"/>
      <c r="B263" s="232">
        <v>635004</v>
      </c>
      <c r="C263" s="196" t="s">
        <v>189</v>
      </c>
      <c r="D263" s="231">
        <v>1126</v>
      </c>
      <c r="E263" s="141">
        <v>900</v>
      </c>
      <c r="F263" s="92">
        <v>500</v>
      </c>
      <c r="G263" s="92">
        <v>500</v>
      </c>
    </row>
    <row r="264" spans="1:7" ht="12" customHeight="1" x14ac:dyDescent="0.2">
      <c r="A264" s="35"/>
      <c r="B264" s="79">
        <v>637012</v>
      </c>
      <c r="C264" s="226" t="s">
        <v>143</v>
      </c>
      <c r="D264" s="240"/>
      <c r="E264" s="141">
        <v>50</v>
      </c>
      <c r="F264" s="141">
        <v>50</v>
      </c>
      <c r="G264" s="141">
        <v>50</v>
      </c>
    </row>
    <row r="265" spans="1:7" ht="12" customHeight="1" x14ac:dyDescent="0.2">
      <c r="A265" s="35"/>
      <c r="B265" s="232">
        <v>635006</v>
      </c>
      <c r="C265" s="196" t="s">
        <v>59</v>
      </c>
      <c r="D265" s="196"/>
      <c r="E265" s="141"/>
      <c r="F265" s="92"/>
      <c r="G265" s="92"/>
    </row>
    <row r="266" spans="1:7" ht="12" customHeight="1" x14ac:dyDescent="0.2">
      <c r="A266" s="97" t="s">
        <v>74</v>
      </c>
      <c r="B266" s="195"/>
      <c r="C266" s="196"/>
      <c r="D266" s="235">
        <f>D267+D272+D278+D282</f>
        <v>1233</v>
      </c>
      <c r="E266" s="235">
        <f t="shared" ref="E266:G266" si="49">E267+E272+E278+E282</f>
        <v>3470</v>
      </c>
      <c r="F266" s="235">
        <f t="shared" si="49"/>
        <v>3950</v>
      </c>
      <c r="G266" s="235">
        <f t="shared" si="49"/>
        <v>3950</v>
      </c>
    </row>
    <row r="267" spans="1:7" ht="12" customHeight="1" x14ac:dyDescent="0.2">
      <c r="A267" s="97"/>
      <c r="B267" s="227">
        <v>630</v>
      </c>
      <c r="C267" s="235" t="s">
        <v>3</v>
      </c>
      <c r="D267" s="194">
        <f>SUM(D269:D271)</f>
        <v>978</v>
      </c>
      <c r="E267" s="194">
        <f t="shared" ref="E267:G267" si="50">SUM(E269:E271)</f>
        <v>1200</v>
      </c>
      <c r="F267" s="194">
        <f t="shared" si="50"/>
        <v>1300</v>
      </c>
      <c r="G267" s="194">
        <f t="shared" si="50"/>
        <v>1300</v>
      </c>
    </row>
    <row r="268" spans="1:7" ht="12" customHeight="1" x14ac:dyDescent="0.2">
      <c r="A268" s="97"/>
      <c r="B268" s="195"/>
      <c r="C268" s="196"/>
      <c r="D268" s="196"/>
      <c r="E268" s="224"/>
      <c r="F268" s="93"/>
      <c r="G268" s="93"/>
    </row>
    <row r="269" spans="1:7" ht="12" customHeight="1" x14ac:dyDescent="0.2">
      <c r="A269" s="97"/>
      <c r="B269" s="79">
        <v>632001</v>
      </c>
      <c r="C269" s="137" t="s">
        <v>101</v>
      </c>
      <c r="D269" s="137">
        <v>582</v>
      </c>
      <c r="E269" s="141">
        <v>800</v>
      </c>
      <c r="F269" s="141">
        <v>800</v>
      </c>
      <c r="G269" s="141">
        <v>800</v>
      </c>
    </row>
    <row r="270" spans="1:7" ht="12" customHeight="1" outlineLevel="1" x14ac:dyDescent="0.2">
      <c r="A270" s="97"/>
      <c r="B270" s="79">
        <v>632002</v>
      </c>
      <c r="C270" s="137" t="s">
        <v>144</v>
      </c>
      <c r="D270" s="137"/>
      <c r="E270" s="141"/>
      <c r="F270" s="93"/>
      <c r="G270" s="93"/>
    </row>
    <row r="271" spans="1:7" ht="12" customHeight="1" outlineLevel="1" x14ac:dyDescent="0.2">
      <c r="A271" s="97"/>
      <c r="B271" s="79">
        <v>633006</v>
      </c>
      <c r="C271" s="226" t="s">
        <v>170</v>
      </c>
      <c r="D271" s="226">
        <v>396</v>
      </c>
      <c r="E271" s="141">
        <v>400</v>
      </c>
      <c r="F271" s="141">
        <v>500</v>
      </c>
      <c r="G271" s="141">
        <v>500</v>
      </c>
    </row>
    <row r="272" spans="1:7" ht="12" customHeight="1" x14ac:dyDescent="0.2">
      <c r="A272" s="135"/>
      <c r="B272" s="227">
        <v>635</v>
      </c>
      <c r="C272" s="135" t="s">
        <v>158</v>
      </c>
      <c r="D272" s="135">
        <f>SUM(D273:D277)</f>
        <v>0</v>
      </c>
      <c r="E272" s="135">
        <f t="shared" ref="E272:G272" si="51">SUM(E273:E277)</f>
        <v>200</v>
      </c>
      <c r="F272" s="135">
        <f t="shared" si="51"/>
        <v>250</v>
      </c>
      <c r="G272" s="135">
        <f t="shared" si="51"/>
        <v>250</v>
      </c>
    </row>
    <row r="273" spans="1:7" ht="12" hidden="1" customHeight="1" outlineLevel="1" x14ac:dyDescent="0.2">
      <c r="A273" s="97"/>
      <c r="B273" s="79"/>
      <c r="C273" s="226"/>
      <c r="D273" s="226"/>
      <c r="E273" s="224"/>
      <c r="F273" s="93"/>
      <c r="G273" s="93"/>
    </row>
    <row r="274" spans="1:7" ht="12" customHeight="1" collapsed="1" x14ac:dyDescent="0.2">
      <c r="A274" s="97"/>
      <c r="B274" s="79">
        <v>635006</v>
      </c>
      <c r="C274" s="137" t="s">
        <v>172</v>
      </c>
      <c r="D274" s="223"/>
      <c r="E274" s="141">
        <v>200</v>
      </c>
      <c r="F274" s="141">
        <v>250</v>
      </c>
      <c r="G274" s="141">
        <v>250</v>
      </c>
    </row>
    <row r="275" spans="1:7" ht="12" customHeight="1" x14ac:dyDescent="0.2">
      <c r="A275" s="35"/>
      <c r="B275" s="195" t="s">
        <v>10</v>
      </c>
      <c r="C275" s="196" t="s">
        <v>49</v>
      </c>
      <c r="D275" s="196"/>
      <c r="E275" s="226"/>
      <c r="F275" s="35"/>
      <c r="G275" s="35"/>
    </row>
    <row r="276" spans="1:7" ht="12" customHeight="1" x14ac:dyDescent="0.2">
      <c r="A276" s="35"/>
      <c r="B276" s="232">
        <v>632002</v>
      </c>
      <c r="C276" s="196" t="s">
        <v>50</v>
      </c>
      <c r="D276" s="196"/>
      <c r="E276" s="226"/>
      <c r="F276" s="35"/>
      <c r="G276" s="35"/>
    </row>
    <row r="277" spans="1:7" ht="12" customHeight="1" x14ac:dyDescent="0.2">
      <c r="A277" s="35"/>
      <c r="B277" s="232">
        <v>635006</v>
      </c>
      <c r="C277" s="196" t="s">
        <v>176</v>
      </c>
      <c r="D277" s="196"/>
      <c r="E277" s="226"/>
      <c r="F277" s="35"/>
      <c r="G277" s="35"/>
    </row>
    <row r="278" spans="1:7" ht="12" customHeight="1" x14ac:dyDescent="0.2">
      <c r="A278" s="35"/>
      <c r="B278" s="234">
        <v>637</v>
      </c>
      <c r="C278" s="194" t="s">
        <v>26</v>
      </c>
      <c r="D278" s="194">
        <f>SUM(D280:D281)</f>
        <v>40</v>
      </c>
      <c r="E278" s="194">
        <f t="shared" ref="E278:G278" si="52">SUM(E280:E281)</f>
        <v>70</v>
      </c>
      <c r="F278" s="194">
        <f t="shared" si="52"/>
        <v>100</v>
      </c>
      <c r="G278" s="194">
        <f t="shared" si="52"/>
        <v>100</v>
      </c>
    </row>
    <row r="279" spans="1:7" ht="12" customHeight="1" x14ac:dyDescent="0.2">
      <c r="A279" s="35"/>
      <c r="B279" s="234"/>
      <c r="C279" s="194"/>
      <c r="D279" s="194"/>
      <c r="E279" s="226"/>
      <c r="F279" s="35"/>
      <c r="G279" s="35"/>
    </row>
    <row r="280" spans="1:7" ht="12" customHeight="1" x14ac:dyDescent="0.2">
      <c r="A280" s="35"/>
      <c r="B280" s="136">
        <v>637004</v>
      </c>
      <c r="C280" s="137" t="s">
        <v>173</v>
      </c>
      <c r="D280" s="137"/>
      <c r="E280" s="226"/>
      <c r="F280" s="35"/>
      <c r="G280" s="35"/>
    </row>
    <row r="281" spans="1:7" ht="12" customHeight="1" x14ac:dyDescent="0.2">
      <c r="A281" s="35"/>
      <c r="B281" s="136">
        <v>637015</v>
      </c>
      <c r="C281" s="137" t="s">
        <v>102</v>
      </c>
      <c r="D281" s="137">
        <v>40</v>
      </c>
      <c r="E281" s="226">
        <v>70</v>
      </c>
      <c r="F281" s="35">
        <v>100</v>
      </c>
      <c r="G281" s="35">
        <v>100</v>
      </c>
    </row>
    <row r="282" spans="1:7" ht="12" customHeight="1" x14ac:dyDescent="0.2">
      <c r="A282" s="35"/>
      <c r="B282" s="268">
        <v>642</v>
      </c>
      <c r="C282" s="218" t="s">
        <v>28</v>
      </c>
      <c r="D282" s="218">
        <f>SUM(D284:D287)</f>
        <v>215</v>
      </c>
      <c r="E282" s="224">
        <f>SUM(E285:E287)</f>
        <v>2000</v>
      </c>
      <c r="F282" s="224">
        <f t="shared" ref="F282:G282" si="53">SUM(F285:F287)</f>
        <v>2300</v>
      </c>
      <c r="G282" s="224">
        <f t="shared" si="53"/>
        <v>2300</v>
      </c>
    </row>
    <row r="283" spans="1:7" ht="12" hidden="1" customHeight="1" outlineLevel="1" x14ac:dyDescent="0.2">
      <c r="A283" s="35"/>
      <c r="B283" s="268"/>
      <c r="C283" s="218"/>
      <c r="D283" s="218"/>
      <c r="E283" s="224"/>
      <c r="F283" s="93"/>
      <c r="G283" s="93"/>
    </row>
    <row r="284" spans="1:7" ht="12" hidden="1" customHeight="1" outlineLevel="1" x14ac:dyDescent="0.2">
      <c r="A284" s="35"/>
      <c r="B284" s="79">
        <v>642002</v>
      </c>
      <c r="C284" s="196" t="s">
        <v>145</v>
      </c>
      <c r="D284" s="196"/>
      <c r="E284" s="226">
        <v>800</v>
      </c>
      <c r="F284" s="97"/>
      <c r="G284" s="97"/>
    </row>
    <row r="285" spans="1:7" ht="12" customHeight="1" outlineLevel="1" x14ac:dyDescent="0.2">
      <c r="A285" s="35"/>
      <c r="B285" s="79">
        <v>642002</v>
      </c>
      <c r="C285" s="196" t="s">
        <v>271</v>
      </c>
      <c r="D285" s="196"/>
      <c r="E285" s="226">
        <v>1000</v>
      </c>
      <c r="F285" s="226">
        <v>1000</v>
      </c>
      <c r="G285" s="226">
        <v>1000</v>
      </c>
    </row>
    <row r="286" spans="1:7" ht="12" customHeight="1" outlineLevel="1" x14ac:dyDescent="0.2">
      <c r="A286" s="35"/>
      <c r="B286" s="79">
        <v>642002</v>
      </c>
      <c r="C286" s="196" t="s">
        <v>270</v>
      </c>
      <c r="D286" s="196"/>
      <c r="E286" s="226">
        <v>800</v>
      </c>
      <c r="F286" s="226">
        <v>1000</v>
      </c>
      <c r="G286" s="226">
        <v>1000</v>
      </c>
    </row>
    <row r="287" spans="1:7" ht="12" customHeight="1" outlineLevel="1" x14ac:dyDescent="0.2">
      <c r="A287" s="35"/>
      <c r="B287" s="79">
        <v>642006</v>
      </c>
      <c r="C287" s="196" t="s">
        <v>90</v>
      </c>
      <c r="D287" s="196">
        <v>215</v>
      </c>
      <c r="E287" s="226">
        <v>200</v>
      </c>
      <c r="F287" s="226">
        <v>300</v>
      </c>
      <c r="G287" s="226">
        <v>300</v>
      </c>
    </row>
    <row r="288" spans="1:7" ht="12" customHeight="1" outlineLevel="1" x14ac:dyDescent="0.2">
      <c r="A288" s="212" t="s">
        <v>116</v>
      </c>
      <c r="B288" s="213"/>
      <c r="C288" s="214"/>
      <c r="D288" s="248">
        <f>D289+D323+D359</f>
        <v>73976</v>
      </c>
      <c r="E288" s="248">
        <f>E289+E323+E359</f>
        <v>74208</v>
      </c>
      <c r="F288" s="248">
        <f t="shared" ref="F288:G288" si="54">F289+F323+F359</f>
        <v>42730</v>
      </c>
      <c r="G288" s="248">
        <f t="shared" si="54"/>
        <v>44670</v>
      </c>
    </row>
    <row r="289" spans="1:7" ht="12" customHeight="1" outlineLevel="1" x14ac:dyDescent="0.2">
      <c r="A289" s="97" t="s">
        <v>96</v>
      </c>
      <c r="B289" s="227" t="s">
        <v>201</v>
      </c>
      <c r="C289" s="196"/>
      <c r="D289" s="231">
        <f>D290+D295+D300+D311+D315</f>
        <v>36037</v>
      </c>
      <c r="E289" s="231">
        <f t="shared" ref="E289:G289" si="55">E290+E295+E300+E311+E315</f>
        <v>38715</v>
      </c>
      <c r="F289" s="231">
        <f t="shared" si="55"/>
        <v>40310</v>
      </c>
      <c r="G289" s="231">
        <f t="shared" si="55"/>
        <v>42250</v>
      </c>
    </row>
    <row r="290" spans="1:7" ht="12" customHeight="1" outlineLevel="1" x14ac:dyDescent="0.2">
      <c r="A290" s="225"/>
      <c r="B290" s="227">
        <v>610</v>
      </c>
      <c r="C290" s="194" t="s">
        <v>128</v>
      </c>
      <c r="D290" s="194">
        <f>SUM(D292:D294)</f>
        <v>21046</v>
      </c>
      <c r="E290" s="194">
        <f t="shared" ref="E290:G290" si="56">SUM(E292:E294)</f>
        <v>23500</v>
      </c>
      <c r="F290" s="194">
        <f t="shared" si="56"/>
        <v>24400</v>
      </c>
      <c r="G290" s="194">
        <f t="shared" si="56"/>
        <v>25600</v>
      </c>
    </row>
    <row r="291" spans="1:7" ht="12" customHeight="1" x14ac:dyDescent="0.2">
      <c r="A291" s="97"/>
      <c r="B291" s="227"/>
      <c r="C291" s="196"/>
      <c r="D291" s="196"/>
      <c r="E291" s="224"/>
      <c r="F291" s="93"/>
      <c r="G291" s="93"/>
    </row>
    <row r="292" spans="1:7" ht="12" customHeight="1" x14ac:dyDescent="0.2">
      <c r="A292" s="35"/>
      <c r="B292" s="79">
        <v>611</v>
      </c>
      <c r="C292" s="269" t="s">
        <v>117</v>
      </c>
      <c r="D292" s="269">
        <v>19109</v>
      </c>
      <c r="E292" s="226">
        <v>20700</v>
      </c>
      <c r="F292" s="226">
        <v>21500</v>
      </c>
      <c r="G292" s="226">
        <v>22600</v>
      </c>
    </row>
    <row r="293" spans="1:7" ht="12" customHeight="1" x14ac:dyDescent="0.2">
      <c r="A293" s="35"/>
      <c r="B293" s="79">
        <v>612002</v>
      </c>
      <c r="C293" s="269" t="s">
        <v>150</v>
      </c>
      <c r="D293" s="269">
        <v>1437</v>
      </c>
      <c r="E293" s="226">
        <v>2200</v>
      </c>
      <c r="F293" s="226">
        <v>2300</v>
      </c>
      <c r="G293" s="226">
        <v>2400</v>
      </c>
    </row>
    <row r="294" spans="1:7" ht="12" customHeight="1" x14ac:dyDescent="0.2">
      <c r="A294" s="35"/>
      <c r="B294" s="79">
        <v>614</v>
      </c>
      <c r="C294" s="269" t="s">
        <v>23</v>
      </c>
      <c r="D294" s="270">
        <v>500</v>
      </c>
      <c r="E294" s="226">
        <v>600</v>
      </c>
      <c r="F294" s="226">
        <v>600</v>
      </c>
      <c r="G294" s="226">
        <v>600</v>
      </c>
    </row>
    <row r="295" spans="1:7" ht="12" customHeight="1" x14ac:dyDescent="0.2">
      <c r="A295" s="95"/>
      <c r="B295" s="227">
        <v>620</v>
      </c>
      <c r="C295" s="271" t="s">
        <v>159</v>
      </c>
      <c r="D295" s="271">
        <f>SUM(D297:D299)</f>
        <v>7614</v>
      </c>
      <c r="E295" s="271">
        <f t="shared" ref="E295:G295" si="57">SUM(E297:E299)</f>
        <v>8160</v>
      </c>
      <c r="F295" s="271">
        <f t="shared" si="57"/>
        <v>8500</v>
      </c>
      <c r="G295" s="271">
        <f t="shared" si="57"/>
        <v>9000</v>
      </c>
    </row>
    <row r="296" spans="1:7" ht="12" customHeight="1" x14ac:dyDescent="0.2">
      <c r="A296" s="35"/>
      <c r="B296" s="138"/>
      <c r="C296" s="269"/>
      <c r="D296" s="269"/>
      <c r="E296" s="135"/>
      <c r="F296" s="97"/>
      <c r="G296" s="97"/>
    </row>
    <row r="297" spans="1:7" ht="12" customHeight="1" x14ac:dyDescent="0.2">
      <c r="A297" s="35"/>
      <c r="B297" s="79">
        <v>621</v>
      </c>
      <c r="C297" s="269" t="s">
        <v>118</v>
      </c>
      <c r="D297" s="269">
        <v>115</v>
      </c>
      <c r="E297" s="226"/>
      <c r="F297" s="97"/>
      <c r="G297" s="97"/>
    </row>
    <row r="298" spans="1:7" ht="12" customHeight="1" x14ac:dyDescent="0.2">
      <c r="A298" s="35"/>
      <c r="B298" s="79">
        <v>623</v>
      </c>
      <c r="C298" s="269" t="s">
        <v>151</v>
      </c>
      <c r="D298" s="269">
        <v>1840</v>
      </c>
      <c r="E298" s="226">
        <v>2360</v>
      </c>
      <c r="F298" s="226">
        <v>2500</v>
      </c>
      <c r="G298" s="226">
        <v>2600</v>
      </c>
    </row>
    <row r="299" spans="1:7" ht="12" customHeight="1" x14ac:dyDescent="0.2">
      <c r="A299" s="35"/>
      <c r="B299" s="79">
        <v>625</v>
      </c>
      <c r="C299" s="269" t="s">
        <v>152</v>
      </c>
      <c r="D299" s="269">
        <v>5659</v>
      </c>
      <c r="E299" s="226">
        <v>5800</v>
      </c>
      <c r="F299" s="226">
        <v>6000</v>
      </c>
      <c r="G299" s="226">
        <v>6400</v>
      </c>
    </row>
    <row r="300" spans="1:7" ht="12" customHeight="1" x14ac:dyDescent="0.2">
      <c r="A300" s="95"/>
      <c r="B300" s="227">
        <v>630</v>
      </c>
      <c r="C300" s="271" t="s">
        <v>3</v>
      </c>
      <c r="D300" s="271">
        <f>SUM(D301:D309)</f>
        <v>4748</v>
      </c>
      <c r="E300" s="271">
        <f t="shared" ref="E300:G300" si="58">SUM(E301:E309)</f>
        <v>4450</v>
      </c>
      <c r="F300" s="271">
        <f t="shared" si="58"/>
        <v>4680</v>
      </c>
      <c r="G300" s="271">
        <f t="shared" si="58"/>
        <v>4900</v>
      </c>
    </row>
    <row r="301" spans="1:7" ht="12" customHeight="1" x14ac:dyDescent="0.2">
      <c r="A301" s="35"/>
      <c r="B301" s="138">
        <v>631001</v>
      </c>
      <c r="C301" s="269" t="s">
        <v>230</v>
      </c>
      <c r="D301" s="269">
        <v>162</v>
      </c>
      <c r="E301" s="226">
        <v>150</v>
      </c>
      <c r="F301" s="226">
        <v>200</v>
      </c>
      <c r="G301" s="226">
        <v>200</v>
      </c>
    </row>
    <row r="302" spans="1:7" ht="12" customHeight="1" x14ac:dyDescent="0.2">
      <c r="A302" s="35"/>
      <c r="B302" s="79">
        <v>632001</v>
      </c>
      <c r="C302" s="269" t="s">
        <v>231</v>
      </c>
      <c r="D302" s="269">
        <v>434</v>
      </c>
      <c r="E302" s="226">
        <v>450</v>
      </c>
      <c r="F302" s="226">
        <v>500</v>
      </c>
      <c r="G302" s="226">
        <v>600</v>
      </c>
    </row>
    <row r="303" spans="1:7" ht="12" customHeight="1" x14ac:dyDescent="0.2">
      <c r="A303" s="35"/>
      <c r="B303" s="79">
        <v>632001</v>
      </c>
      <c r="C303" s="269" t="s">
        <v>232</v>
      </c>
      <c r="D303" s="269">
        <v>2900</v>
      </c>
      <c r="E303" s="226">
        <v>2500</v>
      </c>
      <c r="F303" s="226">
        <v>2600</v>
      </c>
      <c r="G303" s="226">
        <v>2700</v>
      </c>
    </row>
    <row r="304" spans="1:7" ht="12" customHeight="1" x14ac:dyDescent="0.2">
      <c r="A304" s="35"/>
      <c r="B304" s="79">
        <v>632002</v>
      </c>
      <c r="C304" s="269" t="s">
        <v>50</v>
      </c>
      <c r="D304" s="269">
        <v>72</v>
      </c>
      <c r="E304" s="226">
        <v>80</v>
      </c>
      <c r="F304" s="226">
        <v>80</v>
      </c>
      <c r="G304" s="226">
        <v>100</v>
      </c>
    </row>
    <row r="305" spans="1:7" ht="12" customHeight="1" x14ac:dyDescent="0.2">
      <c r="A305" s="35"/>
      <c r="B305" s="79">
        <v>632003</v>
      </c>
      <c r="C305" s="269" t="s">
        <v>98</v>
      </c>
      <c r="D305" s="269">
        <v>179</v>
      </c>
      <c r="E305" s="226">
        <v>180</v>
      </c>
      <c r="F305" s="226">
        <v>200</v>
      </c>
      <c r="G305" s="226">
        <v>200</v>
      </c>
    </row>
    <row r="306" spans="1:7" ht="12" customHeight="1" x14ac:dyDescent="0.2">
      <c r="A306" s="35"/>
      <c r="B306" s="79">
        <v>633001</v>
      </c>
      <c r="C306" s="269"/>
      <c r="D306" s="269"/>
      <c r="E306" s="226"/>
      <c r="F306" s="97"/>
      <c r="G306" s="97"/>
    </row>
    <row r="307" spans="1:7" ht="12" customHeight="1" x14ac:dyDescent="0.2">
      <c r="A307" s="35"/>
      <c r="B307" s="79">
        <v>633006</v>
      </c>
      <c r="C307" s="269" t="s">
        <v>52</v>
      </c>
      <c r="D307" s="270">
        <v>969</v>
      </c>
      <c r="E307" s="226">
        <v>1000</v>
      </c>
      <c r="F307" s="226">
        <v>1000</v>
      </c>
      <c r="G307" s="226">
        <v>1000</v>
      </c>
    </row>
    <row r="308" spans="1:7" ht="12" customHeight="1" x14ac:dyDescent="0.2">
      <c r="A308" s="35"/>
      <c r="B308" s="79">
        <v>633009</v>
      </c>
      <c r="C308" s="269" t="s">
        <v>233</v>
      </c>
      <c r="D308" s="270">
        <v>32</v>
      </c>
      <c r="E308" s="226">
        <v>40</v>
      </c>
      <c r="F308" s="226">
        <v>50</v>
      </c>
      <c r="G308" s="226">
        <v>50</v>
      </c>
    </row>
    <row r="309" spans="1:7" ht="12" customHeight="1" x14ac:dyDescent="0.2">
      <c r="A309" s="35"/>
      <c r="B309" s="79">
        <v>633010</v>
      </c>
      <c r="C309" s="269" t="s">
        <v>187</v>
      </c>
      <c r="D309" s="270"/>
      <c r="E309" s="226">
        <v>50</v>
      </c>
      <c r="F309" s="226">
        <v>50</v>
      </c>
      <c r="G309" s="226">
        <v>50</v>
      </c>
    </row>
    <row r="310" spans="1:7" ht="12" customHeight="1" x14ac:dyDescent="0.2">
      <c r="A310" s="35"/>
      <c r="B310" s="79">
        <v>633011</v>
      </c>
      <c r="C310" s="269" t="s">
        <v>132</v>
      </c>
      <c r="D310" s="269"/>
      <c r="E310" s="226"/>
      <c r="F310" s="97"/>
      <c r="G310" s="97"/>
    </row>
    <row r="311" spans="1:7" ht="12" customHeight="1" x14ac:dyDescent="0.2">
      <c r="A311" s="35"/>
      <c r="B311" s="227">
        <v>635</v>
      </c>
      <c r="C311" s="271" t="s">
        <v>160</v>
      </c>
      <c r="D311" s="272">
        <f>SUM(D312:D314)</f>
        <v>1122</v>
      </c>
      <c r="E311" s="272">
        <f t="shared" ref="E311:G311" si="59">SUM(E312:E314)</f>
        <v>1000</v>
      </c>
      <c r="F311" s="272">
        <f t="shared" si="59"/>
        <v>1000</v>
      </c>
      <c r="G311" s="272">
        <f t="shared" si="59"/>
        <v>1000</v>
      </c>
    </row>
    <row r="312" spans="1:7" ht="12" customHeight="1" x14ac:dyDescent="0.2">
      <c r="A312" s="35"/>
      <c r="B312" s="138"/>
      <c r="C312" s="269"/>
      <c r="D312" s="269"/>
      <c r="E312" s="135"/>
      <c r="F312" s="97"/>
      <c r="G312" s="97"/>
    </row>
    <row r="313" spans="1:7" ht="12" customHeight="1" x14ac:dyDescent="0.2">
      <c r="A313" s="35"/>
      <c r="B313" s="138">
        <v>635004</v>
      </c>
      <c r="C313" s="269" t="s">
        <v>194</v>
      </c>
      <c r="D313" s="269">
        <v>237</v>
      </c>
      <c r="E313" s="226">
        <v>1000</v>
      </c>
      <c r="F313" s="226">
        <v>1000</v>
      </c>
      <c r="G313" s="226">
        <v>1000</v>
      </c>
    </row>
    <row r="314" spans="1:7" ht="12" customHeight="1" x14ac:dyDescent="0.2">
      <c r="A314" s="35"/>
      <c r="B314" s="138">
        <v>635006</v>
      </c>
      <c r="C314" s="139" t="s">
        <v>166</v>
      </c>
      <c r="D314" s="273">
        <v>885</v>
      </c>
      <c r="E314" s="226"/>
      <c r="F314" s="97"/>
      <c r="G314" s="97"/>
    </row>
    <row r="315" spans="1:7" ht="12" customHeight="1" x14ac:dyDescent="0.2">
      <c r="A315" s="95"/>
      <c r="B315" s="227">
        <v>637</v>
      </c>
      <c r="C315" s="274" t="s">
        <v>26</v>
      </c>
      <c r="D315" s="274">
        <f>SUM(D317:D320)</f>
        <v>1507</v>
      </c>
      <c r="E315" s="274">
        <f t="shared" ref="E315:G315" si="60">SUM(E317:E320)</f>
        <v>1605</v>
      </c>
      <c r="F315" s="274">
        <f t="shared" si="60"/>
        <v>1730</v>
      </c>
      <c r="G315" s="274">
        <f t="shared" si="60"/>
        <v>1750</v>
      </c>
    </row>
    <row r="316" spans="1:7" ht="12" customHeight="1" x14ac:dyDescent="0.2">
      <c r="A316" s="35"/>
      <c r="B316" s="138"/>
      <c r="C316" s="139"/>
      <c r="D316" s="139"/>
      <c r="E316" s="135"/>
      <c r="F316" s="97"/>
      <c r="G316" s="97"/>
    </row>
    <row r="317" spans="1:7" ht="12" customHeight="1" x14ac:dyDescent="0.2">
      <c r="A317" s="35"/>
      <c r="B317" s="79">
        <v>637004</v>
      </c>
      <c r="C317" s="269" t="s">
        <v>62</v>
      </c>
      <c r="D317" s="269"/>
      <c r="E317" s="226"/>
      <c r="F317" s="97"/>
      <c r="G317" s="97"/>
    </row>
    <row r="318" spans="1:7" ht="12" customHeight="1" x14ac:dyDescent="0.2">
      <c r="A318" s="35"/>
      <c r="B318" s="79">
        <v>637014</v>
      </c>
      <c r="C318" s="269" t="s">
        <v>190</v>
      </c>
      <c r="D318" s="269">
        <v>1409</v>
      </c>
      <c r="E318" s="226">
        <v>1400</v>
      </c>
      <c r="F318" s="226">
        <v>1500</v>
      </c>
      <c r="G318" s="226">
        <v>1500</v>
      </c>
    </row>
    <row r="319" spans="1:7" ht="12" customHeight="1" x14ac:dyDescent="0.2">
      <c r="A319" s="35"/>
      <c r="B319" s="138">
        <v>637015</v>
      </c>
      <c r="C319" s="269" t="s">
        <v>141</v>
      </c>
      <c r="D319" s="269">
        <v>32</v>
      </c>
      <c r="E319" s="226">
        <v>65</v>
      </c>
      <c r="F319" s="226">
        <v>70</v>
      </c>
      <c r="G319" s="226">
        <v>70</v>
      </c>
    </row>
    <row r="320" spans="1:7" ht="12" customHeight="1" x14ac:dyDescent="0.2">
      <c r="A320" s="35"/>
      <c r="B320" s="79">
        <v>637016</v>
      </c>
      <c r="C320" s="269" t="s">
        <v>64</v>
      </c>
      <c r="D320" s="269">
        <v>66</v>
      </c>
      <c r="E320" s="226">
        <v>140</v>
      </c>
      <c r="F320" s="226">
        <v>160</v>
      </c>
      <c r="G320" s="226">
        <v>180</v>
      </c>
    </row>
    <row r="321" spans="1:7" ht="12" customHeight="1" x14ac:dyDescent="0.2">
      <c r="A321" s="35"/>
      <c r="B321" s="138"/>
      <c r="C321" s="139"/>
      <c r="D321" s="139"/>
      <c r="E321" s="135"/>
      <c r="F321" s="97"/>
      <c r="G321" s="97"/>
    </row>
    <row r="322" spans="1:7" ht="12" customHeight="1" x14ac:dyDescent="0.2">
      <c r="A322" s="35"/>
      <c r="B322" s="138">
        <v>642015</v>
      </c>
      <c r="C322" s="139" t="s">
        <v>191</v>
      </c>
      <c r="D322" s="139"/>
      <c r="E322" s="135"/>
      <c r="F322" s="97"/>
      <c r="G322" s="97"/>
    </row>
    <row r="323" spans="1:7" ht="12" customHeight="1" x14ac:dyDescent="0.2">
      <c r="A323" s="97" t="s">
        <v>97</v>
      </c>
      <c r="B323" s="227" t="s">
        <v>202</v>
      </c>
      <c r="C323" s="196"/>
      <c r="D323" s="236">
        <f>D324+D329+D334+D345+D349+D356</f>
        <v>32168</v>
      </c>
      <c r="E323" s="236">
        <f t="shared" ref="E323:G323" si="61">E324+E329+E334+E345+E349+E356</f>
        <v>26783</v>
      </c>
      <c r="F323" s="236">
        <f t="shared" si="61"/>
        <v>2420</v>
      </c>
      <c r="G323" s="236">
        <f t="shared" si="61"/>
        <v>2420</v>
      </c>
    </row>
    <row r="324" spans="1:7" ht="12" customHeight="1" x14ac:dyDescent="0.2">
      <c r="A324" s="225"/>
      <c r="B324" s="227">
        <v>610</v>
      </c>
      <c r="C324" s="194" t="s">
        <v>128</v>
      </c>
      <c r="D324" s="194">
        <f>SUM(D326:D328)</f>
        <v>18127</v>
      </c>
      <c r="E324" s="194">
        <f t="shared" ref="E324:G324" si="62">SUM(E326:E328)</f>
        <v>15108</v>
      </c>
      <c r="F324" s="194">
        <f t="shared" si="62"/>
        <v>0</v>
      </c>
      <c r="G324" s="194">
        <f t="shared" si="62"/>
        <v>0</v>
      </c>
    </row>
    <row r="325" spans="1:7" ht="12" customHeight="1" x14ac:dyDescent="0.2">
      <c r="A325" s="97"/>
      <c r="B325" s="227"/>
      <c r="C325" s="196"/>
      <c r="D325" s="196"/>
      <c r="E325" s="224"/>
      <c r="F325" s="93"/>
      <c r="G325" s="93"/>
    </row>
    <row r="326" spans="1:7" ht="12" customHeight="1" x14ac:dyDescent="0.2">
      <c r="A326" s="35"/>
      <c r="B326" s="79">
        <v>611</v>
      </c>
      <c r="C326" s="269" t="s">
        <v>117</v>
      </c>
      <c r="D326" s="269">
        <v>15741</v>
      </c>
      <c r="E326" s="226">
        <v>7572</v>
      </c>
      <c r="F326" s="97"/>
      <c r="G326" s="97"/>
    </row>
    <row r="327" spans="1:7" ht="12" customHeight="1" x14ac:dyDescent="0.2">
      <c r="A327" s="35"/>
      <c r="B327" s="79">
        <v>612002</v>
      </c>
      <c r="C327" s="269" t="s">
        <v>150</v>
      </c>
      <c r="D327" s="269">
        <v>2116</v>
      </c>
      <c r="E327" s="226">
        <v>1736</v>
      </c>
      <c r="F327" s="97"/>
      <c r="G327" s="97"/>
    </row>
    <row r="328" spans="1:7" ht="12" customHeight="1" x14ac:dyDescent="0.2">
      <c r="A328" s="35"/>
      <c r="B328" s="79">
        <v>614</v>
      </c>
      <c r="C328" s="269" t="s">
        <v>256</v>
      </c>
      <c r="D328" s="270">
        <v>270</v>
      </c>
      <c r="E328" s="226">
        <v>5800</v>
      </c>
      <c r="F328" s="97"/>
      <c r="G328" s="97"/>
    </row>
    <row r="329" spans="1:7" s="1" customFormat="1" ht="12" hidden="1" customHeight="1" thickBot="1" x14ac:dyDescent="0.25">
      <c r="A329" s="95"/>
      <c r="B329" s="227">
        <v>620</v>
      </c>
      <c r="C329" s="271" t="s">
        <v>159</v>
      </c>
      <c r="D329" s="271">
        <f>SUM(D331:D333)</f>
        <v>6863</v>
      </c>
      <c r="E329" s="271">
        <f t="shared" ref="E329:G329" si="63">SUM(E331:E333)</f>
        <v>6060</v>
      </c>
      <c r="F329" s="271">
        <f t="shared" si="63"/>
        <v>0</v>
      </c>
      <c r="G329" s="271">
        <f t="shared" si="63"/>
        <v>0</v>
      </c>
    </row>
    <row r="330" spans="1:7" s="1" customFormat="1" ht="12" customHeight="1" x14ac:dyDescent="0.2">
      <c r="A330" s="35"/>
      <c r="B330" s="138"/>
      <c r="C330" s="269"/>
      <c r="D330" s="269"/>
      <c r="E330" s="135"/>
      <c r="F330" s="97"/>
      <c r="G330" s="97"/>
    </row>
    <row r="331" spans="1:7" ht="12" customHeight="1" x14ac:dyDescent="0.2">
      <c r="A331" s="35"/>
      <c r="B331" s="79">
        <v>621</v>
      </c>
      <c r="C331" s="269" t="s">
        <v>118</v>
      </c>
      <c r="D331" s="269">
        <v>208</v>
      </c>
      <c r="E331" s="226">
        <v>1500</v>
      </c>
      <c r="F331" s="97"/>
      <c r="G331" s="97"/>
    </row>
    <row r="332" spans="1:7" ht="12" customHeight="1" x14ac:dyDescent="0.2">
      <c r="A332" s="35"/>
      <c r="B332" s="79">
        <v>623</v>
      </c>
      <c r="C332" s="269" t="s">
        <v>151</v>
      </c>
      <c r="D332" s="269">
        <v>1592</v>
      </c>
      <c r="E332" s="226">
        <v>360</v>
      </c>
      <c r="F332" s="97"/>
      <c r="G332" s="97"/>
    </row>
    <row r="333" spans="1:7" ht="12" customHeight="1" x14ac:dyDescent="0.2">
      <c r="A333" s="35"/>
      <c r="B333" s="79">
        <v>625</v>
      </c>
      <c r="C333" s="269" t="s">
        <v>152</v>
      </c>
      <c r="D333" s="269">
        <v>5063</v>
      </c>
      <c r="E333" s="226">
        <v>4200</v>
      </c>
      <c r="F333" s="97"/>
      <c r="G333" s="97"/>
    </row>
    <row r="334" spans="1:7" ht="12" customHeight="1" x14ac:dyDescent="0.2">
      <c r="A334" s="95"/>
      <c r="B334" s="227">
        <v>630</v>
      </c>
      <c r="C334" s="271" t="s">
        <v>3</v>
      </c>
      <c r="D334" s="271">
        <f>SUM(D335:D344)</f>
        <v>4160</v>
      </c>
      <c r="E334" s="271">
        <f t="shared" ref="E334:G334" si="64">SUM(E335:E344)</f>
        <v>3560</v>
      </c>
      <c r="F334" s="271">
        <f t="shared" si="64"/>
        <v>2220</v>
      </c>
      <c r="G334" s="271">
        <f t="shared" si="64"/>
        <v>2220</v>
      </c>
    </row>
    <row r="335" spans="1:7" ht="12" customHeight="1" x14ac:dyDescent="0.2">
      <c r="A335" s="35"/>
      <c r="B335" s="138">
        <v>631001</v>
      </c>
      <c r="C335" s="269" t="s">
        <v>230</v>
      </c>
      <c r="D335" s="269">
        <v>157</v>
      </c>
      <c r="E335" s="226">
        <v>100</v>
      </c>
      <c r="F335" s="97"/>
      <c r="G335" s="97"/>
    </row>
    <row r="336" spans="1:7" ht="12" customHeight="1" x14ac:dyDescent="0.2">
      <c r="A336" s="35"/>
      <c r="B336" s="79">
        <v>632001</v>
      </c>
      <c r="C336" s="269" t="s">
        <v>234</v>
      </c>
      <c r="D336" s="269">
        <v>409</v>
      </c>
      <c r="E336" s="226">
        <v>450</v>
      </c>
      <c r="F336" s="226">
        <v>200</v>
      </c>
      <c r="G336" s="226">
        <v>200</v>
      </c>
    </row>
    <row r="337" spans="1:7" ht="12" customHeight="1" x14ac:dyDescent="0.2">
      <c r="A337" s="35"/>
      <c r="B337" s="79">
        <v>632001</v>
      </c>
      <c r="C337" s="269" t="s">
        <v>235</v>
      </c>
      <c r="D337" s="269">
        <v>2900</v>
      </c>
      <c r="E337" s="226">
        <v>2500</v>
      </c>
      <c r="F337" s="226">
        <v>2000</v>
      </c>
      <c r="G337" s="226">
        <v>2000</v>
      </c>
    </row>
    <row r="338" spans="1:7" ht="12" customHeight="1" x14ac:dyDescent="0.2">
      <c r="A338" s="35"/>
      <c r="B338" s="79">
        <v>632002</v>
      </c>
      <c r="C338" s="269" t="s">
        <v>50</v>
      </c>
      <c r="D338" s="269">
        <v>72</v>
      </c>
      <c r="E338" s="226">
        <v>70</v>
      </c>
      <c r="F338" s="226">
        <v>20</v>
      </c>
      <c r="G338" s="226">
        <v>20</v>
      </c>
    </row>
    <row r="339" spans="1:7" ht="12" customHeight="1" x14ac:dyDescent="0.2">
      <c r="A339" s="35"/>
      <c r="B339" s="79">
        <v>632003</v>
      </c>
      <c r="C339" s="269" t="s">
        <v>98</v>
      </c>
      <c r="D339" s="269">
        <v>191</v>
      </c>
      <c r="E339" s="226">
        <v>140</v>
      </c>
      <c r="F339" s="97"/>
      <c r="G339" s="97"/>
    </row>
    <row r="340" spans="1:7" ht="12" customHeight="1" x14ac:dyDescent="0.2">
      <c r="A340" s="35"/>
      <c r="B340" s="79">
        <v>633001</v>
      </c>
      <c r="C340" s="269" t="s">
        <v>165</v>
      </c>
      <c r="D340" s="269"/>
      <c r="E340" s="226"/>
      <c r="F340" s="97"/>
      <c r="G340" s="97"/>
    </row>
    <row r="341" spans="1:7" ht="12" customHeight="1" x14ac:dyDescent="0.2">
      <c r="A341" s="35"/>
      <c r="B341" s="79">
        <v>633006</v>
      </c>
      <c r="C341" s="269" t="s">
        <v>167</v>
      </c>
      <c r="D341" s="270"/>
      <c r="E341" s="226"/>
      <c r="F341" s="97"/>
      <c r="G341" s="97"/>
    </row>
    <row r="342" spans="1:7" ht="12" customHeight="1" x14ac:dyDescent="0.2">
      <c r="A342" s="35"/>
      <c r="B342" s="79">
        <v>633006</v>
      </c>
      <c r="C342" s="269" t="s">
        <v>52</v>
      </c>
      <c r="D342" s="270">
        <v>363</v>
      </c>
      <c r="E342" s="226">
        <v>300</v>
      </c>
      <c r="F342" s="97"/>
      <c r="G342" s="97"/>
    </row>
    <row r="343" spans="1:7" ht="12" customHeight="1" x14ac:dyDescent="0.2">
      <c r="A343" s="35"/>
      <c r="B343" s="79">
        <v>633009</v>
      </c>
      <c r="C343" s="269" t="s">
        <v>236</v>
      </c>
      <c r="D343" s="270">
        <v>68</v>
      </c>
      <c r="E343" s="226"/>
      <c r="F343" s="97"/>
      <c r="G343" s="97"/>
    </row>
    <row r="344" spans="1:7" ht="12" customHeight="1" x14ac:dyDescent="0.2">
      <c r="A344" s="35"/>
      <c r="B344" s="79">
        <v>633011</v>
      </c>
      <c r="C344" s="269" t="s">
        <v>132</v>
      </c>
      <c r="D344" s="269"/>
      <c r="E344" s="226"/>
      <c r="F344" s="97"/>
      <c r="G344" s="97"/>
    </row>
    <row r="345" spans="1:7" ht="12" customHeight="1" x14ac:dyDescent="0.2">
      <c r="A345" s="35"/>
      <c r="B345" s="227">
        <v>635</v>
      </c>
      <c r="C345" s="271" t="s">
        <v>160</v>
      </c>
      <c r="D345" s="272">
        <f>SUM(D347:D348)</f>
        <v>400</v>
      </c>
      <c r="E345" s="272">
        <f t="shared" ref="E345:G345" si="65">SUM(E347:E348)</f>
        <v>180</v>
      </c>
      <c r="F345" s="272">
        <f t="shared" si="65"/>
        <v>100</v>
      </c>
      <c r="G345" s="272">
        <f t="shared" si="65"/>
        <v>100</v>
      </c>
    </row>
    <row r="346" spans="1:7" ht="12" customHeight="1" x14ac:dyDescent="0.2">
      <c r="A346" s="35"/>
      <c r="B346" s="138"/>
      <c r="C346" s="269"/>
      <c r="D346" s="269"/>
      <c r="E346" s="135"/>
      <c r="F346" s="97"/>
      <c r="G346" s="97"/>
    </row>
    <row r="347" spans="1:7" ht="12" customHeight="1" x14ac:dyDescent="0.2">
      <c r="A347" s="35"/>
      <c r="B347" s="138">
        <v>635004</v>
      </c>
      <c r="C347" s="269" t="s">
        <v>194</v>
      </c>
      <c r="D347" s="269">
        <v>237</v>
      </c>
      <c r="E347" s="226">
        <v>180</v>
      </c>
      <c r="F347" s="226">
        <v>100</v>
      </c>
      <c r="G347" s="226">
        <v>100</v>
      </c>
    </row>
    <row r="348" spans="1:7" ht="12" customHeight="1" x14ac:dyDescent="0.2">
      <c r="A348" s="35"/>
      <c r="B348" s="138">
        <v>635006</v>
      </c>
      <c r="C348" s="139" t="s">
        <v>166</v>
      </c>
      <c r="D348" s="273">
        <v>163</v>
      </c>
      <c r="E348" s="226"/>
      <c r="F348" s="97"/>
      <c r="G348" s="97"/>
    </row>
    <row r="349" spans="1:7" ht="12" customHeight="1" x14ac:dyDescent="0.2">
      <c r="A349" s="95"/>
      <c r="B349" s="227">
        <v>637</v>
      </c>
      <c r="C349" s="274" t="s">
        <v>26</v>
      </c>
      <c r="D349" s="274">
        <f>SUM(D350:D355)</f>
        <v>2618</v>
      </c>
      <c r="E349" s="274">
        <f t="shared" ref="E349:G349" si="66">SUM(E350:E355)</f>
        <v>1875</v>
      </c>
      <c r="F349" s="274">
        <f t="shared" si="66"/>
        <v>100</v>
      </c>
      <c r="G349" s="274">
        <f t="shared" si="66"/>
        <v>100</v>
      </c>
    </row>
    <row r="350" spans="1:7" ht="12" customHeight="1" x14ac:dyDescent="0.2">
      <c r="A350" s="35"/>
      <c r="B350" s="138">
        <v>637027</v>
      </c>
      <c r="C350" s="139" t="s">
        <v>238</v>
      </c>
      <c r="D350" s="139">
        <v>908</v>
      </c>
      <c r="E350" s="226">
        <v>540</v>
      </c>
      <c r="F350" s="97"/>
      <c r="G350" s="97"/>
    </row>
    <row r="351" spans="1:7" ht="12" customHeight="1" x14ac:dyDescent="0.2">
      <c r="A351" s="35"/>
      <c r="B351" s="79">
        <v>637004</v>
      </c>
      <c r="C351" s="269" t="s">
        <v>62</v>
      </c>
      <c r="D351" s="269"/>
      <c r="E351" s="226"/>
      <c r="F351" s="97"/>
      <c r="G351" s="97"/>
    </row>
    <row r="352" spans="1:7" ht="12" customHeight="1" x14ac:dyDescent="0.2">
      <c r="A352" s="35"/>
      <c r="B352" s="79">
        <v>637006</v>
      </c>
      <c r="C352" s="269" t="s">
        <v>237</v>
      </c>
      <c r="D352" s="269">
        <v>243</v>
      </c>
      <c r="E352" s="226">
        <v>130</v>
      </c>
      <c r="F352" s="97"/>
      <c r="G352" s="97"/>
    </row>
    <row r="353" spans="1:7" ht="12" customHeight="1" x14ac:dyDescent="0.2">
      <c r="A353" s="35"/>
      <c r="B353" s="79">
        <v>637014</v>
      </c>
      <c r="C353" s="269" t="s">
        <v>190</v>
      </c>
      <c r="D353" s="269">
        <v>1389</v>
      </c>
      <c r="E353" s="226">
        <v>1000</v>
      </c>
      <c r="F353" s="97"/>
      <c r="G353" s="97"/>
    </row>
    <row r="354" spans="1:7" ht="12" customHeight="1" x14ac:dyDescent="0.2">
      <c r="A354" s="35"/>
      <c r="B354" s="138">
        <v>637015</v>
      </c>
      <c r="C354" s="269" t="s">
        <v>141</v>
      </c>
      <c r="D354" s="269">
        <v>32</v>
      </c>
      <c r="E354" s="226">
        <v>65</v>
      </c>
      <c r="F354" s="226">
        <v>100</v>
      </c>
      <c r="G354" s="226">
        <v>100</v>
      </c>
    </row>
    <row r="355" spans="1:7" ht="12" customHeight="1" x14ac:dyDescent="0.2">
      <c r="A355" s="35"/>
      <c r="B355" s="79">
        <v>637016</v>
      </c>
      <c r="C355" s="269" t="s">
        <v>64</v>
      </c>
      <c r="D355" s="269">
        <v>46</v>
      </c>
      <c r="E355" s="226">
        <v>140</v>
      </c>
      <c r="F355" s="97"/>
      <c r="G355" s="97"/>
    </row>
    <row r="356" spans="1:7" ht="12" customHeight="1" x14ac:dyDescent="0.2">
      <c r="A356" s="35"/>
      <c r="B356" s="138"/>
      <c r="C356" s="139"/>
      <c r="D356" s="139"/>
      <c r="E356" s="135"/>
      <c r="F356" s="97"/>
      <c r="G356" s="97"/>
    </row>
    <row r="357" spans="1:7" ht="12" customHeight="1" x14ac:dyDescent="0.2">
      <c r="A357" s="35"/>
      <c r="B357" s="138">
        <v>642015</v>
      </c>
      <c r="C357" s="139" t="s">
        <v>191</v>
      </c>
      <c r="D357" s="139"/>
      <c r="E357" s="135"/>
      <c r="F357" s="97"/>
      <c r="G357" s="97"/>
    </row>
    <row r="358" spans="1:7" ht="12" customHeight="1" x14ac:dyDescent="0.2">
      <c r="A358" s="35"/>
      <c r="B358" s="138"/>
      <c r="C358" s="139"/>
      <c r="D358" s="139"/>
      <c r="E358" s="135"/>
      <c r="F358" s="97"/>
      <c r="G358" s="97"/>
    </row>
    <row r="359" spans="1:7" ht="12" customHeight="1" x14ac:dyDescent="0.2">
      <c r="A359" s="97" t="s">
        <v>242</v>
      </c>
      <c r="B359" s="227" t="s">
        <v>243</v>
      </c>
      <c r="C359" s="196"/>
      <c r="D359" s="236">
        <f>D360+D365</f>
        <v>5771</v>
      </c>
      <c r="E359" s="236">
        <f t="shared" ref="E359:G359" si="67">E360+E365</f>
        <v>8710</v>
      </c>
      <c r="F359" s="236">
        <f t="shared" si="67"/>
        <v>0</v>
      </c>
      <c r="G359" s="236">
        <f t="shared" si="67"/>
        <v>0</v>
      </c>
    </row>
    <row r="360" spans="1:7" ht="12" customHeight="1" x14ac:dyDescent="0.2">
      <c r="A360" s="225"/>
      <c r="B360" s="227">
        <v>610</v>
      </c>
      <c r="C360" s="194" t="s">
        <v>128</v>
      </c>
      <c r="D360" s="194">
        <f>SUM(D362:D364)</f>
        <v>4305</v>
      </c>
      <c r="E360" s="194">
        <f t="shared" ref="E360:G360" si="68">SUM(E362:E364)</f>
        <v>6400</v>
      </c>
      <c r="F360" s="194">
        <f t="shared" si="68"/>
        <v>0</v>
      </c>
      <c r="G360" s="194">
        <f t="shared" si="68"/>
        <v>0</v>
      </c>
    </row>
    <row r="361" spans="1:7" ht="12" customHeight="1" x14ac:dyDescent="0.2">
      <c r="A361" s="97"/>
      <c r="B361" s="227"/>
      <c r="C361" s="196"/>
      <c r="D361" s="196"/>
      <c r="E361" s="224"/>
      <c r="F361" s="93"/>
      <c r="G361" s="93"/>
    </row>
    <row r="362" spans="1:7" ht="12" customHeight="1" x14ac:dyDescent="0.2">
      <c r="A362" s="35"/>
      <c r="B362" s="79">
        <v>611</v>
      </c>
      <c r="C362" s="269" t="s">
        <v>117</v>
      </c>
      <c r="D362" s="269">
        <v>4173</v>
      </c>
      <c r="E362" s="226">
        <v>6400</v>
      </c>
      <c r="F362" s="97"/>
      <c r="G362" s="97"/>
    </row>
    <row r="363" spans="1:7" ht="12" customHeight="1" x14ac:dyDescent="0.2">
      <c r="A363" s="35"/>
      <c r="B363" s="79">
        <v>612002</v>
      </c>
      <c r="C363" s="269" t="s">
        <v>150</v>
      </c>
      <c r="D363" s="269">
        <v>132</v>
      </c>
      <c r="E363" s="226"/>
      <c r="F363" s="97"/>
      <c r="G363" s="97"/>
    </row>
    <row r="364" spans="1:7" ht="12" customHeight="1" x14ac:dyDescent="0.2">
      <c r="A364" s="35"/>
      <c r="B364" s="79">
        <v>614</v>
      </c>
      <c r="C364" s="269" t="s">
        <v>23</v>
      </c>
      <c r="D364" s="270">
        <v>0</v>
      </c>
      <c r="E364" s="226"/>
      <c r="F364" s="97"/>
      <c r="G364" s="97"/>
    </row>
    <row r="365" spans="1:7" ht="12" customHeight="1" x14ac:dyDescent="0.2">
      <c r="A365" s="95"/>
      <c r="B365" s="227">
        <v>620</v>
      </c>
      <c r="C365" s="271" t="s">
        <v>159</v>
      </c>
      <c r="D365" s="271">
        <f>SUM(D367:D370)</f>
        <v>1466</v>
      </c>
      <c r="E365" s="271">
        <f t="shared" ref="E365:G365" si="69">SUM(E367:E370)</f>
        <v>2310</v>
      </c>
      <c r="F365" s="271">
        <f t="shared" si="69"/>
        <v>0</v>
      </c>
      <c r="G365" s="271">
        <f t="shared" si="69"/>
        <v>0</v>
      </c>
    </row>
    <row r="366" spans="1:7" ht="12" customHeight="1" x14ac:dyDescent="0.2">
      <c r="A366" s="35"/>
      <c r="B366" s="138"/>
      <c r="C366" s="269"/>
      <c r="D366" s="269"/>
      <c r="E366" s="135"/>
      <c r="F366" s="97"/>
      <c r="G366" s="97"/>
    </row>
    <row r="367" spans="1:7" ht="12" customHeight="1" x14ac:dyDescent="0.2">
      <c r="A367" s="35"/>
      <c r="B367" s="79">
        <v>621</v>
      </c>
      <c r="C367" s="269" t="s">
        <v>118</v>
      </c>
      <c r="D367" s="269">
        <v>361</v>
      </c>
      <c r="E367" s="226"/>
      <c r="F367" s="97"/>
      <c r="G367" s="97"/>
    </row>
    <row r="368" spans="1:7" ht="12" customHeight="1" x14ac:dyDescent="0.2">
      <c r="A368" s="35"/>
      <c r="B368" s="79">
        <v>623</v>
      </c>
      <c r="C368" s="269" t="s">
        <v>151</v>
      </c>
      <c r="D368" s="269">
        <v>0</v>
      </c>
      <c r="E368" s="226">
        <v>640</v>
      </c>
      <c r="F368" s="97"/>
      <c r="G368" s="97"/>
    </row>
    <row r="369" spans="1:7" ht="12" customHeight="1" x14ac:dyDescent="0.2">
      <c r="A369" s="35"/>
      <c r="B369" s="79">
        <v>625</v>
      </c>
      <c r="C369" s="269" t="s">
        <v>152</v>
      </c>
      <c r="D369" s="269">
        <v>1074</v>
      </c>
      <c r="E369" s="226">
        <v>1600</v>
      </c>
      <c r="F369" s="97"/>
      <c r="G369" s="97"/>
    </row>
    <row r="370" spans="1:7" ht="12" customHeight="1" x14ac:dyDescent="0.2">
      <c r="A370" s="35"/>
      <c r="B370" s="79">
        <v>637016</v>
      </c>
      <c r="C370" s="269" t="s">
        <v>239</v>
      </c>
      <c r="D370" s="269">
        <v>31</v>
      </c>
      <c r="E370" s="226">
        <v>70</v>
      </c>
      <c r="F370" s="97"/>
      <c r="G370" s="97"/>
    </row>
    <row r="371" spans="1:7" ht="12" customHeight="1" x14ac:dyDescent="0.2">
      <c r="A371" s="95"/>
      <c r="B371" s="227"/>
      <c r="C371" s="271"/>
      <c r="D371" s="271"/>
      <c r="E371" s="135"/>
      <c r="F371" s="97"/>
      <c r="G371" s="97"/>
    </row>
    <row r="372" spans="1:7" ht="12" customHeight="1" x14ac:dyDescent="0.2">
      <c r="A372" s="97"/>
      <c r="B372" s="79"/>
      <c r="C372" s="269"/>
      <c r="D372" s="270"/>
      <c r="E372" s="226"/>
      <c r="F372" s="97"/>
      <c r="G372" s="93"/>
    </row>
    <row r="373" spans="1:7" ht="12" customHeight="1" x14ac:dyDescent="0.2">
      <c r="A373" s="212" t="s">
        <v>13</v>
      </c>
      <c r="B373" s="275"/>
      <c r="C373" s="276"/>
      <c r="D373" s="248">
        <f>SUM(D376+D377)</f>
        <v>3564</v>
      </c>
      <c r="E373" s="248">
        <f t="shared" ref="E373:G373" si="70">SUM(E376+E377)</f>
        <v>3700</v>
      </c>
      <c r="F373" s="248">
        <f t="shared" si="70"/>
        <v>3500</v>
      </c>
      <c r="G373" s="248">
        <f t="shared" si="70"/>
        <v>3600</v>
      </c>
    </row>
    <row r="374" spans="1:7" ht="12" customHeight="1" x14ac:dyDescent="0.2">
      <c r="A374" s="277"/>
      <c r="B374" s="278">
        <v>630</v>
      </c>
      <c r="C374" s="279" t="s">
        <v>3</v>
      </c>
      <c r="D374" s="280">
        <f>SUM(D376)</f>
        <v>2188</v>
      </c>
      <c r="E374" s="280">
        <f t="shared" ref="E374:G374" si="71">SUM(E376)</f>
        <v>2400</v>
      </c>
      <c r="F374" s="280">
        <f t="shared" si="71"/>
        <v>2500</v>
      </c>
      <c r="G374" s="280">
        <f t="shared" si="71"/>
        <v>2600</v>
      </c>
    </row>
    <row r="375" spans="1:7" ht="12" customHeight="1" x14ac:dyDescent="0.2">
      <c r="A375" s="277"/>
      <c r="B375" s="281"/>
      <c r="C375" s="282"/>
      <c r="D375" s="282"/>
      <c r="E375" s="283"/>
      <c r="F375" s="284"/>
      <c r="G375" s="284"/>
    </row>
    <row r="376" spans="1:7" ht="12" customHeight="1" x14ac:dyDescent="0.2">
      <c r="A376" s="216" t="s">
        <v>184</v>
      </c>
      <c r="B376" s="232">
        <v>642026</v>
      </c>
      <c r="C376" s="196" t="s">
        <v>240</v>
      </c>
      <c r="D376" s="231">
        <v>2188</v>
      </c>
      <c r="E376" s="92">
        <v>2400</v>
      </c>
      <c r="F376" s="92">
        <v>2500</v>
      </c>
      <c r="G376" s="92">
        <v>2600</v>
      </c>
    </row>
    <row r="377" spans="1:7" ht="12" customHeight="1" x14ac:dyDescent="0.2">
      <c r="A377" s="285"/>
      <c r="B377" s="237">
        <v>640</v>
      </c>
      <c r="C377" s="194" t="s">
        <v>161</v>
      </c>
      <c r="D377" s="238">
        <f>SUM(D378:D379)</f>
        <v>1376</v>
      </c>
      <c r="E377" s="238">
        <f t="shared" ref="E377:G377" si="72">SUM(E378:E379)</f>
        <v>1300</v>
      </c>
      <c r="F377" s="238">
        <f t="shared" si="72"/>
        <v>1000</v>
      </c>
      <c r="G377" s="238">
        <f t="shared" si="72"/>
        <v>1000</v>
      </c>
    </row>
    <row r="378" spans="1:7" ht="12" customHeight="1" x14ac:dyDescent="0.2">
      <c r="A378" s="216"/>
      <c r="B378" s="232"/>
      <c r="C378" s="196"/>
      <c r="D378" s="196"/>
      <c r="E378" s="92"/>
      <c r="F378" s="92"/>
      <c r="G378" s="92"/>
    </row>
    <row r="379" spans="1:7" ht="12" customHeight="1" x14ac:dyDescent="0.2">
      <c r="A379" s="286" t="s">
        <v>241</v>
      </c>
      <c r="B379" s="232">
        <v>633010</v>
      </c>
      <c r="C379" s="196" t="s">
        <v>272</v>
      </c>
      <c r="D379" s="231">
        <v>1376</v>
      </c>
      <c r="E379" s="92">
        <v>1300</v>
      </c>
      <c r="F379" s="92">
        <v>1000</v>
      </c>
      <c r="G379" s="92">
        <v>1000</v>
      </c>
    </row>
    <row r="380" spans="1:7" ht="12" customHeight="1" x14ac:dyDescent="0.2">
      <c r="A380" s="286"/>
      <c r="B380" s="232"/>
      <c r="C380" s="196"/>
      <c r="D380" s="196"/>
      <c r="E380" s="92"/>
      <c r="F380" s="92"/>
      <c r="G380" s="92"/>
    </row>
    <row r="381" spans="1:7" ht="9" customHeight="1" x14ac:dyDescent="0.2">
      <c r="A381" s="286"/>
      <c r="B381" s="232"/>
      <c r="C381" s="196"/>
      <c r="D381" s="196"/>
      <c r="E381" s="92"/>
      <c r="F381" s="92"/>
      <c r="G381" s="92"/>
    </row>
    <row r="382" spans="1:7" ht="12" customHeight="1" x14ac:dyDescent="0.25">
      <c r="A382" s="287" t="s">
        <v>15</v>
      </c>
      <c r="B382" s="288"/>
      <c r="C382" s="289"/>
      <c r="D382" s="290">
        <f>D9+D138+D143+D161+D181+D207+D220+D288+D373</f>
        <v>174383</v>
      </c>
      <c r="E382" s="291">
        <f>E373+E288+E220+E207+E181+E161+E143+E138+E9</f>
        <v>196939</v>
      </c>
      <c r="F382" s="291">
        <f>F373+F288+F220+F207+F181+F161+F143+F138+F9</f>
        <v>174650</v>
      </c>
      <c r="G382" s="291">
        <f>G373+G288+G220+G207+G181+G161+G143+G138+G9</f>
        <v>182280</v>
      </c>
    </row>
    <row r="383" spans="1:7" ht="12" customHeight="1" x14ac:dyDescent="0.25">
      <c r="A383" s="55"/>
      <c r="B383" s="56"/>
      <c r="C383" s="57"/>
      <c r="D383" s="57"/>
      <c r="E383" s="58"/>
      <c r="F383" s="58"/>
      <c r="G383" s="58"/>
    </row>
    <row r="384" spans="1:7" ht="12" customHeight="1" outlineLevel="1" x14ac:dyDescent="0.2"/>
    <row r="385" spans="1:7" ht="12" customHeight="1" outlineLevel="1" x14ac:dyDescent="0.2">
      <c r="C385" s="15"/>
      <c r="D385" s="15"/>
    </row>
    <row r="386" spans="1:7" ht="12" customHeight="1" outlineLevel="1" x14ac:dyDescent="0.2">
      <c r="C386" s="16"/>
      <c r="D386" s="16"/>
    </row>
    <row r="387" spans="1:7" ht="12" customHeight="1" outlineLevel="1" x14ac:dyDescent="0.2">
      <c r="C387" s="17"/>
      <c r="D387" s="17"/>
    </row>
    <row r="388" spans="1:7" ht="12" customHeight="1" outlineLevel="1" x14ac:dyDescent="0.2">
      <c r="C388" s="17"/>
      <c r="D388" s="17"/>
    </row>
    <row r="389" spans="1:7" ht="12" customHeight="1" outlineLevel="1" x14ac:dyDescent="0.2">
      <c r="C389" s="17"/>
      <c r="D389" s="17"/>
    </row>
    <row r="390" spans="1:7" s="37" customFormat="1" ht="16.5" customHeight="1" x14ac:dyDescent="0.2">
      <c r="A390" s="3"/>
      <c r="B390" s="13"/>
      <c r="C390" s="17"/>
      <c r="D390" s="17"/>
      <c r="E390" s="3"/>
      <c r="F390" s="3"/>
      <c r="G390" s="3"/>
    </row>
    <row r="391" spans="1:7" s="37" customFormat="1" ht="16.5" customHeight="1" x14ac:dyDescent="0.2">
      <c r="A391" s="3"/>
      <c r="B391" s="13"/>
      <c r="C391" s="17"/>
      <c r="D391" s="17"/>
      <c r="E391" s="3"/>
      <c r="F391" s="3"/>
      <c r="G391" s="3"/>
    </row>
    <row r="392" spans="1:7" hidden="1" x14ac:dyDescent="0.2">
      <c r="B392" s="18"/>
      <c r="C392" s="3"/>
      <c r="D392" s="3"/>
    </row>
    <row r="393" spans="1:7" ht="12" hidden="1" thickTop="1" x14ac:dyDescent="0.2">
      <c r="B393" s="19" t="s">
        <v>36</v>
      </c>
      <c r="C393" s="20"/>
      <c r="D393" s="1"/>
    </row>
    <row r="394" spans="1:7" ht="15" hidden="1" x14ac:dyDescent="0.2">
      <c r="B394" s="21" t="s">
        <v>32</v>
      </c>
      <c r="C394" s="22">
        <f>PMT(4%/12,156,15000000,0,0)</f>
        <v>-123467.42335591247</v>
      </c>
      <c r="D394" s="88"/>
    </row>
    <row r="395" spans="1:7" ht="15" hidden="1" x14ac:dyDescent="0.2">
      <c r="B395" s="21" t="s">
        <v>33</v>
      </c>
      <c r="C395" s="23">
        <f>(+C394*12)*-1</f>
        <v>1481609.0802709498</v>
      </c>
      <c r="D395" s="89"/>
    </row>
    <row r="396" spans="1:7" ht="15" hidden="1" x14ac:dyDescent="0.2">
      <c r="B396" s="21" t="s">
        <v>34</v>
      </c>
      <c r="C396" s="23">
        <f>+C395-C397</f>
        <v>231609.08027094975</v>
      </c>
      <c r="D396" s="89"/>
    </row>
    <row r="397" spans="1:7" ht="14.25" hidden="1" customHeight="1" x14ac:dyDescent="0.2">
      <c r="B397" s="24" t="s">
        <v>35</v>
      </c>
      <c r="C397" s="25">
        <f>+((15000000/144)*12)</f>
        <v>1250000</v>
      </c>
      <c r="D397" s="89"/>
    </row>
    <row r="398" spans="1:7" ht="16.5" hidden="1" customHeight="1" x14ac:dyDescent="0.2">
      <c r="B398" s="3"/>
      <c r="C398" s="3"/>
      <c r="D398" s="3"/>
    </row>
    <row r="399" spans="1:7" ht="11.25" hidden="1" customHeight="1" thickTop="1" x14ac:dyDescent="0.2">
      <c r="B399" s="3"/>
      <c r="C399" s="3"/>
      <c r="D399" s="3"/>
    </row>
    <row r="400" spans="1:7" hidden="1" x14ac:dyDescent="0.2">
      <c r="B400" s="3"/>
      <c r="C400" s="3"/>
      <c r="D400" s="3"/>
    </row>
    <row r="401" spans="1:4" hidden="1" x14ac:dyDescent="0.2">
      <c r="B401" s="3"/>
      <c r="C401" s="3"/>
      <c r="D401" s="3"/>
    </row>
    <row r="402" spans="1:4" hidden="1" x14ac:dyDescent="0.2">
      <c r="B402" s="3"/>
      <c r="C402" s="3"/>
      <c r="D402" s="3"/>
    </row>
    <row r="403" spans="1:4" hidden="1" x14ac:dyDescent="0.2">
      <c r="B403" s="3"/>
      <c r="C403" s="3"/>
      <c r="D403" s="3"/>
    </row>
    <row r="404" spans="1:4" hidden="1" x14ac:dyDescent="0.2">
      <c r="B404" s="3"/>
      <c r="C404" s="3"/>
      <c r="D404" s="3"/>
    </row>
    <row r="405" spans="1:4" hidden="1" x14ac:dyDescent="0.2">
      <c r="B405" s="3"/>
      <c r="C405" s="3"/>
      <c r="D405" s="3"/>
    </row>
    <row r="406" spans="1:4" ht="12.75" x14ac:dyDescent="0.2">
      <c r="A406" s="26"/>
      <c r="B406" s="3"/>
      <c r="C406" s="3"/>
      <c r="D406" s="3"/>
    </row>
    <row r="409" spans="1:4" hidden="1" x14ac:dyDescent="0.2"/>
    <row r="414" spans="1:4" hidden="1" x14ac:dyDescent="0.2"/>
    <row r="419" spans="2:4" hidden="1" x14ac:dyDescent="0.2"/>
    <row r="424" spans="2:4" hidden="1" x14ac:dyDescent="0.2"/>
    <row r="425" spans="2:4" hidden="1" x14ac:dyDescent="0.2"/>
    <row r="430" spans="2:4" x14ac:dyDescent="0.2">
      <c r="B430" s="3"/>
      <c r="C430" s="3"/>
      <c r="D430" s="3"/>
    </row>
    <row r="431" spans="2:4" x14ac:dyDescent="0.2">
      <c r="B431" s="3"/>
      <c r="C431" s="3"/>
      <c r="D431" s="3"/>
    </row>
    <row r="432" spans="2:4" x14ac:dyDescent="0.2">
      <c r="B432" s="3"/>
      <c r="C432" s="3"/>
      <c r="D432" s="3"/>
    </row>
    <row r="433" spans="2:4" x14ac:dyDescent="0.2">
      <c r="B433" s="3"/>
      <c r="C433" s="3"/>
      <c r="D433" s="3"/>
    </row>
    <row r="434" spans="2:4" hidden="1" x14ac:dyDescent="0.2">
      <c r="B434" s="3"/>
      <c r="C434" s="3"/>
      <c r="D434" s="3"/>
    </row>
    <row r="435" spans="2:4" hidden="1" x14ac:dyDescent="0.2">
      <c r="B435" s="3"/>
      <c r="C435" s="3"/>
      <c r="D435" s="3"/>
    </row>
    <row r="436" spans="2:4" x14ac:dyDescent="0.2">
      <c r="B436" s="3"/>
      <c r="C436" s="3"/>
      <c r="D436" s="3"/>
    </row>
    <row r="437" spans="2:4" x14ac:dyDescent="0.2">
      <c r="B437" s="3"/>
      <c r="C437" s="3"/>
      <c r="D437" s="3"/>
    </row>
    <row r="438" spans="2:4" x14ac:dyDescent="0.2">
      <c r="B438" s="3"/>
      <c r="C438" s="3"/>
      <c r="D438" s="3"/>
    </row>
    <row r="439" spans="2:4" x14ac:dyDescent="0.2">
      <c r="B439" s="3"/>
      <c r="C439" s="3"/>
      <c r="D439" s="3"/>
    </row>
    <row r="440" spans="2:4" x14ac:dyDescent="0.2">
      <c r="B440" s="3"/>
      <c r="C440" s="3"/>
      <c r="D440" s="3"/>
    </row>
    <row r="441" spans="2:4" x14ac:dyDescent="0.2">
      <c r="B441" s="3"/>
      <c r="C441" s="3"/>
      <c r="D441" s="3"/>
    </row>
    <row r="442" spans="2:4" x14ac:dyDescent="0.2">
      <c r="B442" s="3"/>
      <c r="C442" s="3"/>
      <c r="D442" s="3"/>
    </row>
    <row r="443" spans="2:4" x14ac:dyDescent="0.2">
      <c r="B443" s="3"/>
      <c r="C443" s="3"/>
      <c r="D443" s="3"/>
    </row>
    <row r="444" spans="2:4" x14ac:dyDescent="0.2">
      <c r="B444" s="3"/>
      <c r="C444" s="3"/>
      <c r="D444" s="3"/>
    </row>
    <row r="445" spans="2:4" x14ac:dyDescent="0.2">
      <c r="B445" s="3"/>
      <c r="C445" s="3"/>
      <c r="D445" s="3"/>
    </row>
    <row r="446" spans="2:4" x14ac:dyDescent="0.2">
      <c r="B446" s="3"/>
      <c r="C446" s="3"/>
      <c r="D446" s="3"/>
    </row>
    <row r="447" spans="2:4" x14ac:dyDescent="0.2">
      <c r="B447" s="3"/>
      <c r="C447" s="3"/>
      <c r="D447" s="3"/>
    </row>
    <row r="448" spans="2:4" hidden="1" x14ac:dyDescent="0.2">
      <c r="B448" s="3"/>
      <c r="C448" s="3"/>
      <c r="D448" s="3"/>
    </row>
    <row r="449" spans="2:4" hidden="1" x14ac:dyDescent="0.2">
      <c r="B449" s="3"/>
      <c r="C449" s="3"/>
      <c r="D449" s="3"/>
    </row>
    <row r="450" spans="2:4" x14ac:dyDescent="0.2">
      <c r="B450" s="3"/>
      <c r="C450" s="3"/>
      <c r="D450" s="3"/>
    </row>
    <row r="451" spans="2:4" x14ac:dyDescent="0.2">
      <c r="B451" s="3"/>
      <c r="C451" s="3"/>
      <c r="D451" s="3"/>
    </row>
    <row r="452" spans="2:4" x14ac:dyDescent="0.2">
      <c r="B452" s="3"/>
      <c r="C452" s="3"/>
      <c r="D452" s="3"/>
    </row>
    <row r="453" spans="2:4" x14ac:dyDescent="0.2">
      <c r="B453" s="3"/>
      <c r="C453" s="3"/>
      <c r="D453" s="3"/>
    </row>
    <row r="454" spans="2:4" x14ac:dyDescent="0.2">
      <c r="B454" s="3"/>
      <c r="C454" s="3"/>
      <c r="D454" s="3"/>
    </row>
    <row r="455" spans="2:4" x14ac:dyDescent="0.2">
      <c r="B455" s="3"/>
      <c r="C455" s="3"/>
      <c r="D455" s="3"/>
    </row>
    <row r="456" spans="2:4" x14ac:dyDescent="0.2">
      <c r="B456" s="3"/>
      <c r="C456" s="3"/>
      <c r="D456" s="3"/>
    </row>
    <row r="457" spans="2:4" x14ac:dyDescent="0.2">
      <c r="B457" s="3"/>
      <c r="C457" s="3"/>
      <c r="D457" s="3"/>
    </row>
    <row r="458" spans="2:4" x14ac:dyDescent="0.2">
      <c r="B458" s="3"/>
      <c r="C458" s="3"/>
      <c r="D458" s="3"/>
    </row>
    <row r="459" spans="2:4" x14ac:dyDescent="0.2">
      <c r="B459" s="3"/>
      <c r="C459" s="3"/>
      <c r="D459" s="3"/>
    </row>
    <row r="460" spans="2:4" x14ac:dyDescent="0.2">
      <c r="B460" s="3"/>
      <c r="C460" s="3"/>
      <c r="D460" s="3"/>
    </row>
    <row r="461" spans="2:4" x14ac:dyDescent="0.2">
      <c r="B461" s="3"/>
      <c r="C461" s="3"/>
      <c r="D461" s="3"/>
    </row>
    <row r="468" ht="19.5" customHeight="1" x14ac:dyDescent="0.2"/>
    <row r="474" ht="17.25" customHeight="1" x14ac:dyDescent="0.2"/>
  </sheetData>
  <dataConsolidate>
    <dataRefs count="2">
      <dataRef ref="A56:J64" sheet="bežne výdavky"/>
      <dataRef ref="A332:J334" sheet="bežne výdavky"/>
    </dataRefs>
  </dataConsolidate>
  <phoneticPr fontId="0" type="noConversion"/>
  <printOptions horizontalCentered="1"/>
  <pageMargins left="0.55000000000000004" right="0.19685039370078741" top="0.47" bottom="0.98425196850393704" header="0.51181102362204722" footer="0.51181102362204722"/>
  <pageSetup paperSize="9" scale="81" orientation="portrait" r:id="rId1"/>
  <headerFooter alignWithMargins="0">
    <oddFooter>&amp;L&amp;D&amp;R&amp;P</oddFooter>
  </headerFooter>
  <rowBreaks count="4" manualBreakCount="4">
    <brk id="93" max="16383" man="1"/>
    <brk id="180" max="16383" man="1"/>
    <brk id="258" max="16383" man="1"/>
    <brk id="3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kapitálové výdavky</vt:lpstr>
      <vt:lpstr>bežne výdavky</vt:lpstr>
      <vt:lpstr>'bežne výdavky'!Názvy_tlače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2016-03-02T11:47:50Z</cp:lastPrinted>
  <dcterms:created xsi:type="dcterms:W3CDTF">2015-03-11T11:13:08Z</dcterms:created>
  <dcterms:modified xsi:type="dcterms:W3CDTF">2016-03-02T11:47:54Z</dcterms:modified>
</cp:coreProperties>
</file>