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cuments\Rozpočet\Rozpocet na 2023\skutočnosť k 31122023\"/>
    </mc:Choice>
  </mc:AlternateContent>
  <bookViews>
    <workbookView xWindow="-885" yWindow="2985" windowWidth="19425" windowHeight="1102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6" i="1" l="1"/>
  <c r="J65" i="1"/>
  <c r="J55" i="1"/>
  <c r="J58" i="1"/>
  <c r="J60" i="1"/>
  <c r="J61" i="1"/>
  <c r="J11" i="1"/>
  <c r="J13" i="1"/>
  <c r="J14" i="1"/>
  <c r="J15" i="1"/>
  <c r="J16" i="1"/>
  <c r="J18" i="1"/>
  <c r="J19" i="1"/>
  <c r="J20" i="1"/>
  <c r="J23" i="1"/>
  <c r="J27" i="1"/>
  <c r="J28" i="1"/>
  <c r="J29" i="1"/>
  <c r="J30" i="1"/>
  <c r="J31" i="1"/>
  <c r="J8" i="1"/>
  <c r="G65" i="1" l="1"/>
  <c r="G54" i="1"/>
  <c r="G50" i="1"/>
  <c r="G24" i="1"/>
  <c r="G49" i="1" s="1"/>
  <c r="G9" i="1"/>
  <c r="G51" i="1" l="1"/>
  <c r="G69" i="1" s="1"/>
  <c r="G52" i="1"/>
  <c r="G22" i="1"/>
  <c r="I54" i="1"/>
  <c r="J54" i="1" s="1"/>
  <c r="H24" i="1"/>
  <c r="I24" i="1"/>
  <c r="J24" i="1" s="1"/>
  <c r="H9" i="1"/>
  <c r="H22" i="1" s="1"/>
  <c r="I9" i="1"/>
  <c r="E65" i="1"/>
  <c r="E54" i="1"/>
  <c r="E50" i="1"/>
  <c r="E24" i="1"/>
  <c r="E49" i="1" s="1"/>
  <c r="E22" i="1"/>
  <c r="D65" i="1"/>
  <c r="D54" i="1"/>
  <c r="D50" i="1"/>
  <c r="D24" i="1"/>
  <c r="D49" i="1" s="1"/>
  <c r="D9" i="1"/>
  <c r="D51" i="1" s="1"/>
  <c r="C65" i="1"/>
  <c r="C54" i="1"/>
  <c r="C50" i="1"/>
  <c r="C24" i="1"/>
  <c r="C49" i="1" s="1"/>
  <c r="C9" i="1"/>
  <c r="I22" i="1" l="1"/>
  <c r="J22" i="1" s="1"/>
  <c r="J9" i="1"/>
  <c r="C51" i="1"/>
  <c r="C52" i="1" s="1"/>
  <c r="C69" i="1"/>
  <c r="E69" i="1"/>
  <c r="E51" i="1"/>
  <c r="E52" i="1" s="1"/>
  <c r="D69" i="1"/>
  <c r="D52" i="1"/>
  <c r="D22" i="1"/>
  <c r="C22" i="1"/>
  <c r="F24" i="1" l="1"/>
  <c r="F49" i="1" s="1"/>
  <c r="F65" i="1"/>
  <c r="F54" i="1"/>
  <c r="F50" i="1"/>
  <c r="F9" i="1"/>
  <c r="F51" i="1" l="1"/>
  <c r="F69" i="1" s="1"/>
  <c r="F22" i="1"/>
  <c r="F52" i="1" l="1"/>
  <c r="H65" i="1"/>
  <c r="H54" i="1" l="1"/>
  <c r="I65" i="1" l="1"/>
  <c r="I50" i="1"/>
  <c r="H50" i="1"/>
  <c r="H49" i="1"/>
  <c r="J50" i="1" l="1"/>
  <c r="I51" i="1"/>
  <c r="H51" i="1"/>
  <c r="H69" i="1" s="1"/>
  <c r="I49" i="1"/>
  <c r="J49" i="1" s="1"/>
  <c r="I69" i="1" l="1"/>
  <c r="J51" i="1"/>
  <c r="I52" i="1"/>
  <c r="H52" i="1"/>
</calcChain>
</file>

<file path=xl/sharedStrings.xml><?xml version="1.0" encoding="utf-8"?>
<sst xmlns="http://schemas.openxmlformats.org/spreadsheetml/2006/main" count="86" uniqueCount="76">
  <si>
    <t>Bežný rozpočet, kapitálový rozpočet - sumarizácia</t>
  </si>
  <si>
    <t xml:space="preserve">Rozpočet </t>
  </si>
  <si>
    <t>na rok 2020</t>
  </si>
  <si>
    <t>Bežné príjmy spolu:</t>
  </si>
  <si>
    <t>Bežné výdavky spolu:</t>
  </si>
  <si>
    <t xml:space="preserve">   z toho:</t>
  </si>
  <si>
    <t xml:space="preserve">        Verejnej správy, ekonomická a rozpočtová oblasť</t>
  </si>
  <si>
    <t xml:space="preserve">        Obrana- civilná ochrana </t>
  </si>
  <si>
    <t xml:space="preserve">        Bezpečnosť a poriadok - ochrana pred požiarmi</t>
  </si>
  <si>
    <t xml:space="preserve">        Ekonomická oblasť </t>
  </si>
  <si>
    <t xml:space="preserve">        Ochrana životného prostredia </t>
  </si>
  <si>
    <t xml:space="preserve">        Bývanie a občianska vybavenosť </t>
  </si>
  <si>
    <t xml:space="preserve">        Rekreácia, kultúra a náboženstvo </t>
  </si>
  <si>
    <t xml:space="preserve">        Vzdelávanie </t>
  </si>
  <si>
    <t xml:space="preserve">        Sociálne zabezpečenie</t>
  </si>
  <si>
    <t>Schodok/Prebytok</t>
  </si>
  <si>
    <t>bežného rozpočtu:</t>
  </si>
  <si>
    <t>Kapitálové príjmy spolu:</t>
  </si>
  <si>
    <t xml:space="preserve">Kapitálové výdavky spolu: </t>
  </si>
  <si>
    <t>MŠ rekonštrukcia</t>
  </si>
  <si>
    <t>ZBERNÝ DVOR</t>
  </si>
  <si>
    <t>PHSR, nákup pozemkov</t>
  </si>
  <si>
    <t>Schodok/prebytok</t>
  </si>
  <si>
    <t>kapitálového rozpočtu:</t>
  </si>
  <si>
    <t>PRÍJMY SPOLU (bežné + kapitálové):</t>
  </si>
  <si>
    <t>VÝDAVKY SPOLU (bežné + kapitálové):</t>
  </si>
  <si>
    <t>Prebytok</t>
  </si>
  <si>
    <r>
      <t xml:space="preserve">F I N A N Č N É   O P E R Á CI E </t>
    </r>
    <r>
      <rPr>
        <b/>
        <i/>
        <vertAlign val="superscript"/>
        <sz val="12"/>
        <rFont val="Arial CE"/>
        <charset val="238"/>
      </rPr>
      <t>*</t>
    </r>
  </si>
  <si>
    <t>Príjmy*</t>
  </si>
  <si>
    <t>Úver</t>
  </si>
  <si>
    <t xml:space="preserve">Výdavky </t>
  </si>
  <si>
    <t>Spkácanie istiny bankového úveru</t>
  </si>
  <si>
    <t>Výsledok hospodárenia</t>
  </si>
  <si>
    <t xml:space="preserve">* - V  zmysle  §   10  ods. 6   zákona   č. 583/2004  Z.z.  o   rozpočtových   pravidlách   územnej samosprávy </t>
  </si>
  <si>
    <t xml:space="preserve">     sú súčasťou rozpočtu obce  aj  finančné  operácie, ktorými sa vykonávajú prevody z peňažných fondov</t>
  </si>
  <si>
    <t xml:space="preserve">     obce a  realizujú  návratné  zdroje  financovania  a ich splácanie. Finančné operácie nie sú súčasťou príjmov</t>
  </si>
  <si>
    <t xml:space="preserve">    a výdavkov rozpočtu obce.</t>
  </si>
  <si>
    <t>Splácanie nájomného z úveru</t>
  </si>
  <si>
    <t>Nevyč prostr. Zábezpeka</t>
  </si>
  <si>
    <t>na rok 2021</t>
  </si>
  <si>
    <t>Nevyč prostr. min. rokov  ZELENE OBCE</t>
  </si>
  <si>
    <t>Nevyč prostr. min. rokov HAS ZBROJNICA</t>
  </si>
  <si>
    <t>ZÁBEZPEKA</t>
  </si>
  <si>
    <t>na rok 2022</t>
  </si>
  <si>
    <t>po úprave</t>
  </si>
  <si>
    <t>ZELENE OBCE revitalizácia</t>
  </si>
  <si>
    <t>na rok 2023</t>
  </si>
  <si>
    <t>MŠ vrátenie stravné</t>
  </si>
  <si>
    <t>Prevody z mimorozpočtových fondov/ rez.f. /</t>
  </si>
  <si>
    <t>Projekt - centr. Voľného času DP</t>
  </si>
  <si>
    <t>ZELENÁ OÁZA traktor</t>
  </si>
  <si>
    <t>Has. zbrojnica, nadstavba, strcha</t>
  </si>
  <si>
    <t>Ochrana. Podpora a rozvoj verejného zdravia</t>
  </si>
  <si>
    <t>Traktor . Vlečka za traktor</t>
  </si>
  <si>
    <t>Has. zbrojnica z dot.</t>
  </si>
  <si>
    <t>Has. zbrojnica z vlast.</t>
  </si>
  <si>
    <t>Kosačka</t>
  </si>
  <si>
    <t xml:space="preserve">Projekt - Chodníky </t>
  </si>
  <si>
    <t>Rekonšrtukcia budovy DP</t>
  </si>
  <si>
    <t>Prevody z mimorozpočtových fondov/ rez.f. / - SIEA</t>
  </si>
  <si>
    <t>Nevyč prostr. min. rokov daň za rozvoj</t>
  </si>
  <si>
    <t>Detské ihrisko</t>
  </si>
  <si>
    <t>Skutočnosť</t>
  </si>
  <si>
    <t>Parkovisko OCU</t>
  </si>
  <si>
    <t>Miestný rozhlas</t>
  </si>
  <si>
    <t>Plnenie rozpočtu  obce Trstená na Ostrove na roky 2023-2025 - sumarizácia</t>
  </si>
  <si>
    <t>% plnenie</t>
  </si>
  <si>
    <t>Voľby vrátenie</t>
  </si>
  <si>
    <t>Fotovoltické zariadenie z dotácie</t>
  </si>
  <si>
    <t>Fotovoltické zariadenie z vlastn.</t>
  </si>
  <si>
    <t>Tepelné čerpadlo OCU z dot.</t>
  </si>
  <si>
    <t>Tepelné čerpadlo OCU z vlast.</t>
  </si>
  <si>
    <t>Revitalizácia z dot.</t>
  </si>
  <si>
    <t>Revitalizácia z vlast.</t>
  </si>
  <si>
    <t>k 31.12.2023</t>
  </si>
  <si>
    <t>Nevyč prostr. min. rokov Has zbrojnica - vrátená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</si>
</sst>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38"/>
      <scheme val="minor"/>
    </font>
    <font>
      <b/>
      <sz val="14"/>
      <name val="Arial CE"/>
      <charset val="238"/>
    </font>
    <font>
      <b/>
      <sz val="11"/>
      <name val="Arial CE"/>
      <family val="2"/>
      <charset val="238"/>
    </font>
    <font>
      <b/>
      <sz val="10"/>
      <name val="Arial CE"/>
      <charset val="238"/>
    </font>
    <font>
      <b/>
      <sz val="10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i/>
      <sz val="9"/>
      <name val="Arial CE"/>
      <charset val="238"/>
    </font>
    <font>
      <b/>
      <i/>
      <sz val="10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vertAlign val="superscript"/>
      <sz val="12"/>
      <name val="Arial CE"/>
      <charset val="238"/>
    </font>
    <font>
      <sz val="9"/>
      <name val="Arial CE"/>
      <family val="2"/>
      <charset val="238"/>
    </font>
    <font>
      <b/>
      <i/>
      <sz val="11"/>
      <name val="Arial CE"/>
      <family val="2"/>
      <charset val="238"/>
    </font>
    <font>
      <sz val="10"/>
      <color indexed="10"/>
      <name val="Arial CE"/>
      <charset val="238"/>
    </font>
    <font>
      <sz val="9"/>
      <name val="Times New Roman CE"/>
      <family val="1"/>
      <charset val="238"/>
    </font>
    <font>
      <sz val="12"/>
      <name val="Arial CE"/>
      <family val="2"/>
      <charset val="238"/>
    </font>
    <font>
      <sz val="9"/>
      <color indexed="10"/>
      <name val="Times New Roman CE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/>
    <xf numFmtId="0" fontId="3" fillId="0" borderId="2" xfId="0" applyFont="1" applyFill="1" applyBorder="1"/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3" fillId="0" borderId="9" xfId="0" applyFont="1" applyFill="1" applyBorder="1"/>
    <xf numFmtId="0" fontId="0" fillId="0" borderId="11" xfId="0" applyBorder="1"/>
    <xf numFmtId="0" fontId="5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5" fillId="0" borderId="15" xfId="0" applyFont="1" applyFill="1" applyBorder="1" applyAlignment="1">
      <alignment horizontal="center"/>
    </xf>
    <xf numFmtId="0" fontId="6" fillId="0" borderId="10" xfId="0" applyFont="1" applyFill="1" applyBorder="1"/>
    <xf numFmtId="0" fontId="7" fillId="0" borderId="10" xfId="0" applyFont="1" applyFill="1" applyBorder="1" applyAlignment="1">
      <alignment horizontal="left"/>
    </xf>
    <xf numFmtId="0" fontId="7" fillId="0" borderId="10" xfId="0" applyFont="1" applyFill="1" applyBorder="1"/>
    <xf numFmtId="0" fontId="8" fillId="0" borderId="10" xfId="0" applyFont="1" applyFill="1" applyBorder="1"/>
    <xf numFmtId="0" fontId="8" fillId="0" borderId="13" xfId="0" applyFont="1" applyFill="1" applyBorder="1"/>
    <xf numFmtId="3" fontId="3" fillId="0" borderId="16" xfId="0" applyNumberFormat="1" applyFont="1" applyFill="1" applyBorder="1"/>
    <xf numFmtId="0" fontId="3" fillId="0" borderId="10" xfId="0" applyFont="1" applyFill="1" applyBorder="1"/>
    <xf numFmtId="0" fontId="9" fillId="0" borderId="10" xfId="0" applyFont="1" applyFill="1" applyBorder="1"/>
    <xf numFmtId="3" fontId="9" fillId="0" borderId="16" xfId="0" applyNumberFormat="1" applyFont="1" applyFill="1" applyBorder="1"/>
    <xf numFmtId="0" fontId="9" fillId="0" borderId="7" xfId="0" applyFont="1" applyFill="1" applyBorder="1"/>
    <xf numFmtId="0" fontId="10" fillId="0" borderId="19" xfId="0" applyFont="1" applyFill="1" applyBorder="1"/>
    <xf numFmtId="0" fontId="3" fillId="0" borderId="25" xfId="0" applyFont="1" applyFill="1" applyBorder="1"/>
    <xf numFmtId="0" fontId="12" fillId="0" borderId="13" xfId="0" applyFont="1" applyFill="1" applyBorder="1"/>
    <xf numFmtId="0" fontId="12" fillId="0" borderId="10" xfId="0" applyFont="1" applyFill="1" applyBorder="1"/>
    <xf numFmtId="0" fontId="3" fillId="0" borderId="22" xfId="0" applyFont="1" applyFill="1" applyBorder="1"/>
    <xf numFmtId="0" fontId="13" fillId="0" borderId="27" xfId="0" applyFont="1" applyFill="1" applyBorder="1"/>
    <xf numFmtId="0" fontId="5" fillId="0" borderId="0" xfId="0" applyFont="1" applyFill="1" applyBorder="1" applyAlignment="1">
      <alignment horizontal="center"/>
    </xf>
    <xf numFmtId="0" fontId="14" fillId="0" borderId="0" xfId="0" applyFont="1"/>
    <xf numFmtId="0" fontId="15" fillId="0" borderId="0" xfId="0" applyFont="1" applyBorder="1" applyAlignment="1">
      <alignment horizontal="left"/>
    </xf>
    <xf numFmtId="49" fontId="16" fillId="0" borderId="0" xfId="0" applyNumberFormat="1" applyFont="1" applyBorder="1" applyAlignment="1">
      <alignment horizontal="center"/>
    </xf>
    <xf numFmtId="0" fontId="17" fillId="0" borderId="0" xfId="0" applyFont="1" applyBorder="1" applyAlignment="1">
      <alignment horizontal="left"/>
    </xf>
    <xf numFmtId="0" fontId="0" fillId="0" borderId="30" xfId="0" applyBorder="1"/>
    <xf numFmtId="3" fontId="18" fillId="0" borderId="31" xfId="0" applyNumberFormat="1" applyFont="1" applyBorder="1"/>
    <xf numFmtId="3" fontId="0" fillId="0" borderId="10" xfId="0" applyNumberFormat="1" applyBorder="1"/>
    <xf numFmtId="3" fontId="0" fillId="0" borderId="11" xfId="0" applyNumberFormat="1" applyBorder="1"/>
    <xf numFmtId="3" fontId="8" fillId="0" borderId="14" xfId="0" applyNumberFormat="1" applyFont="1" applyFill="1" applyBorder="1"/>
    <xf numFmtId="3" fontId="8" fillId="0" borderId="31" xfId="0" applyNumberFormat="1" applyFont="1" applyFill="1" applyBorder="1"/>
    <xf numFmtId="3" fontId="9" fillId="0" borderId="11" xfId="0" applyNumberFormat="1" applyFont="1" applyFill="1" applyBorder="1"/>
    <xf numFmtId="3" fontId="9" fillId="0" borderId="17" xfId="0" applyNumberFormat="1" applyFont="1" applyFill="1" applyBorder="1"/>
    <xf numFmtId="3" fontId="9" fillId="0" borderId="18" xfId="0" applyNumberFormat="1" applyFont="1" applyFill="1" applyBorder="1"/>
    <xf numFmtId="3" fontId="3" fillId="0" borderId="21" xfId="0" applyNumberFormat="1" applyFont="1" applyBorder="1"/>
    <xf numFmtId="3" fontId="3" fillId="0" borderId="24" xfId="0" applyNumberFormat="1" applyFont="1" applyFill="1" applyBorder="1"/>
    <xf numFmtId="3" fontId="3" fillId="0" borderId="23" xfId="0" applyNumberFormat="1" applyFont="1" applyFill="1" applyBorder="1"/>
    <xf numFmtId="3" fontId="3" fillId="0" borderId="26" xfId="0" applyNumberFormat="1" applyFont="1" applyFill="1" applyBorder="1"/>
    <xf numFmtId="3" fontId="13" fillId="0" borderId="28" xfId="0" applyNumberFormat="1" applyFont="1" applyFill="1" applyBorder="1"/>
    <xf numFmtId="3" fontId="13" fillId="0" borderId="29" xfId="0" applyNumberFormat="1" applyFont="1" applyFill="1" applyBorder="1"/>
    <xf numFmtId="0" fontId="12" fillId="0" borderId="19" xfId="0" applyFont="1" applyFill="1" applyBorder="1"/>
    <xf numFmtId="3" fontId="0" fillId="0" borderId="21" xfId="0" applyNumberFormat="1" applyBorder="1"/>
    <xf numFmtId="0" fontId="5" fillId="0" borderId="0" xfId="0" applyFont="1" applyFill="1" applyBorder="1"/>
    <xf numFmtId="0" fontId="1" fillId="0" borderId="0" xfId="0" applyFont="1" applyFill="1"/>
    <xf numFmtId="3" fontId="18" fillId="0" borderId="13" xfId="0" applyNumberFormat="1" applyFont="1" applyFill="1" applyBorder="1"/>
    <xf numFmtId="3" fontId="3" fillId="0" borderId="10" xfId="0" applyNumberFormat="1" applyFont="1" applyFill="1" applyBorder="1"/>
    <xf numFmtId="0" fontId="0" fillId="0" borderId="10" xfId="0" applyFill="1" applyBorder="1"/>
    <xf numFmtId="3" fontId="0" fillId="0" borderId="10" xfId="0" applyNumberFormat="1" applyFill="1" applyBorder="1"/>
    <xf numFmtId="3" fontId="3" fillId="0" borderId="20" xfId="0" applyNumberFormat="1" applyFont="1" applyFill="1" applyBorder="1"/>
    <xf numFmtId="3" fontId="0" fillId="0" borderId="16" xfId="0" applyNumberFormat="1" applyFill="1" applyBorder="1"/>
    <xf numFmtId="1" fontId="0" fillId="0" borderId="35" xfId="0" applyNumberFormat="1" applyFill="1" applyBorder="1"/>
    <xf numFmtId="3" fontId="0" fillId="0" borderId="20" xfId="0" applyNumberFormat="1" applyFill="1" applyBorder="1"/>
    <xf numFmtId="0" fontId="0" fillId="0" borderId="0" xfId="0" applyFill="1"/>
    <xf numFmtId="1" fontId="0" fillId="0" borderId="36" xfId="0" applyNumberFormat="1" applyFill="1" applyBorder="1"/>
    <xf numFmtId="0" fontId="3" fillId="0" borderId="32" xfId="0" applyFont="1" applyFill="1" applyBorder="1"/>
    <xf numFmtId="0" fontId="4" fillId="0" borderId="6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0" fillId="0" borderId="5" xfId="0" applyFill="1" applyBorder="1"/>
    <xf numFmtId="0" fontId="1" fillId="2" borderId="0" xfId="0" applyFont="1" applyFill="1"/>
    <xf numFmtId="0" fontId="3" fillId="2" borderId="1" xfId="0" applyFont="1" applyFill="1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0" fillId="2" borderId="30" xfId="0" applyFill="1" applyBorder="1"/>
    <xf numFmtId="0" fontId="0" fillId="2" borderId="5" xfId="0" applyFill="1" applyBorder="1"/>
    <xf numFmtId="3" fontId="18" fillId="2" borderId="13" xfId="0" applyNumberFormat="1" applyFont="1" applyFill="1" applyBorder="1"/>
    <xf numFmtId="3" fontId="3" fillId="2" borderId="10" xfId="0" applyNumberFormat="1" applyFont="1" applyFill="1" applyBorder="1"/>
    <xf numFmtId="0" fontId="0" fillId="2" borderId="10" xfId="0" applyFill="1" applyBorder="1"/>
    <xf numFmtId="3" fontId="0" fillId="2" borderId="10" xfId="0" applyNumberFormat="1" applyFill="1" applyBorder="1"/>
    <xf numFmtId="3" fontId="3" fillId="2" borderId="16" xfId="0" applyNumberFormat="1" applyFont="1" applyFill="1" applyBorder="1"/>
    <xf numFmtId="3" fontId="8" fillId="2" borderId="14" xfId="0" applyNumberFormat="1" applyFont="1" applyFill="1" applyBorder="1"/>
    <xf numFmtId="3" fontId="9" fillId="2" borderId="16" xfId="0" applyNumberFormat="1" applyFont="1" applyFill="1" applyBorder="1"/>
    <xf numFmtId="3" fontId="9" fillId="2" borderId="17" xfId="0" applyNumberFormat="1" applyFont="1" applyFill="1" applyBorder="1"/>
    <xf numFmtId="3" fontId="3" fillId="2" borderId="20" xfId="0" applyNumberFormat="1" applyFont="1" applyFill="1" applyBorder="1"/>
    <xf numFmtId="3" fontId="3" fillId="2" borderId="24" xfId="0" applyNumberFormat="1" applyFont="1" applyFill="1" applyBorder="1"/>
    <xf numFmtId="3" fontId="0" fillId="2" borderId="16" xfId="0" applyNumberFormat="1" applyFill="1" applyBorder="1"/>
    <xf numFmtId="1" fontId="0" fillId="2" borderId="35" xfId="0" applyNumberFormat="1" applyFill="1" applyBorder="1"/>
    <xf numFmtId="1" fontId="0" fillId="2" borderId="36" xfId="0" applyNumberFormat="1" applyFill="1" applyBorder="1"/>
    <xf numFmtId="3" fontId="0" fillId="2" borderId="20" xfId="0" applyNumberFormat="1" applyFill="1" applyBorder="1"/>
    <xf numFmtId="3" fontId="3" fillId="2" borderId="23" xfId="0" applyNumberFormat="1" applyFont="1" applyFill="1" applyBorder="1"/>
    <xf numFmtId="3" fontId="13" fillId="2" borderId="28" xfId="0" applyNumberFormat="1" applyFont="1" applyFill="1" applyBorder="1"/>
    <xf numFmtId="0" fontId="0" fillId="2" borderId="0" xfId="0" applyFill="1"/>
    <xf numFmtId="0" fontId="0" fillId="0" borderId="0" xfId="0" applyFill="1" applyBorder="1"/>
    <xf numFmtId="0" fontId="19" fillId="0" borderId="10" xfId="0" applyFont="1" applyFill="1" applyBorder="1"/>
    <xf numFmtId="0" fontId="5" fillId="0" borderId="38" xfId="0" applyFont="1" applyFill="1" applyBorder="1" applyAlignment="1">
      <alignment horizontal="center"/>
    </xf>
    <xf numFmtId="4" fontId="18" fillId="0" borderId="31" xfId="0" applyNumberFormat="1" applyFont="1" applyBorder="1"/>
    <xf numFmtId="3" fontId="0" fillId="2" borderId="13" xfId="0" applyNumberFormat="1" applyFill="1" applyBorder="1"/>
    <xf numFmtId="3" fontId="0" fillId="0" borderId="13" xfId="0" applyNumberFormat="1" applyFill="1" applyBorder="1"/>
    <xf numFmtId="0" fontId="5" fillId="0" borderId="39" xfId="0" applyFont="1" applyFill="1" applyBorder="1" applyAlignment="1">
      <alignment horizontal="center"/>
    </xf>
    <xf numFmtId="4" fontId="18" fillId="0" borderId="26" xfId="0" applyNumberFormat="1" applyFont="1" applyBorder="1"/>
    <xf numFmtId="3" fontId="0" fillId="0" borderId="31" xfId="0" applyNumberFormat="1" applyBorder="1"/>
    <xf numFmtId="0" fontId="5" fillId="0" borderId="40" xfId="0" applyFont="1" applyFill="1" applyBorder="1" applyAlignment="1">
      <alignment horizontal="center"/>
    </xf>
    <xf numFmtId="4" fontId="18" fillId="0" borderId="21" xfId="0" applyNumberFormat="1" applyFont="1" applyBorder="1"/>
    <xf numFmtId="0" fontId="5" fillId="0" borderId="41" xfId="0" applyFont="1" applyFill="1" applyBorder="1" applyAlignment="1">
      <alignment horizontal="center"/>
    </xf>
    <xf numFmtId="0" fontId="10" fillId="0" borderId="25" xfId="0" applyFont="1" applyFill="1" applyBorder="1"/>
    <xf numFmtId="3" fontId="0" fillId="2" borderId="25" xfId="0" applyNumberFormat="1" applyFill="1" applyBorder="1"/>
    <xf numFmtId="3" fontId="0" fillId="0" borderId="25" xfId="0" applyNumberFormat="1" applyFill="1" applyBorder="1"/>
    <xf numFmtId="3" fontId="0" fillId="0" borderId="37" xfId="0" applyNumberFormat="1" applyBorder="1"/>
    <xf numFmtId="4" fontId="18" fillId="0" borderId="37" xfId="0" applyNumberFormat="1" applyFont="1" applyBorder="1"/>
    <xf numFmtId="0" fontId="3" fillId="2" borderId="2" xfId="0" applyFont="1" applyFill="1" applyBorder="1"/>
    <xf numFmtId="0" fontId="19" fillId="2" borderId="10" xfId="0" applyFont="1" applyFill="1" applyBorder="1"/>
    <xf numFmtId="49" fontId="2" fillId="0" borderId="1" xfId="0" applyNumberFormat="1" applyFont="1" applyFill="1" applyBorder="1" applyAlignment="1">
      <alignment horizontal="left" vertical="center"/>
    </xf>
    <xf numFmtId="49" fontId="2" fillId="0" borderId="32" xfId="0" applyNumberFormat="1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>
      <alignment horizontal="left" vertical="center"/>
    </xf>
    <xf numFmtId="49" fontId="2" fillId="0" borderId="6" xfId="0" applyNumberFormat="1" applyFont="1" applyFill="1" applyBorder="1" applyAlignment="1">
      <alignment horizontal="left" vertical="center"/>
    </xf>
    <xf numFmtId="49" fontId="2" fillId="0" borderId="33" xfId="0" applyNumberFormat="1" applyFont="1" applyFill="1" applyBorder="1" applyAlignment="1">
      <alignment horizontal="left" vertical="center"/>
    </xf>
    <xf numFmtId="49" fontId="2" fillId="0" borderId="34" xfId="0" applyNumberFormat="1" applyFont="1" applyFill="1" applyBorder="1" applyAlignment="1">
      <alignment horizontal="left" vertic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77"/>
  <sheetViews>
    <sheetView tabSelected="1" workbookViewId="0">
      <selection activeCell="O44" sqref="O44"/>
    </sheetView>
  </sheetViews>
  <sheetFormatPr defaultRowHeight="15" x14ac:dyDescent="0.25"/>
  <cols>
    <col min="1" max="1" width="4.85546875" customWidth="1"/>
    <col min="2" max="2" width="42.7109375" customWidth="1"/>
    <col min="3" max="3" width="10" style="90" customWidth="1"/>
    <col min="4" max="4" width="10.28515625" style="90" customWidth="1"/>
    <col min="5" max="5" width="10.28515625" style="59" customWidth="1"/>
    <col min="6" max="6" width="10" style="90" customWidth="1"/>
    <col min="7" max="7" width="10.28515625" style="59" customWidth="1"/>
    <col min="8" max="8" width="10.28515625" style="90" customWidth="1"/>
    <col min="9" max="9" width="10.85546875" customWidth="1"/>
    <col min="10" max="10" width="11.42578125" customWidth="1"/>
  </cols>
  <sheetData>
    <row r="3" spans="1:10" ht="18.75" thickBot="1" x14ac:dyDescent="0.3">
      <c r="A3" s="1" t="s">
        <v>65</v>
      </c>
      <c r="B3" s="1"/>
      <c r="C3" s="65"/>
      <c r="D3" s="65"/>
      <c r="E3" s="50"/>
      <c r="F3" s="65"/>
      <c r="G3" s="50"/>
      <c r="H3" s="65"/>
      <c r="I3" s="1"/>
      <c r="J3" s="1"/>
    </row>
    <row r="4" spans="1:10" x14ac:dyDescent="0.25">
      <c r="A4" s="110" t="s">
        <v>0</v>
      </c>
      <c r="B4" s="111"/>
      <c r="C4" s="67"/>
      <c r="D4" s="66"/>
      <c r="E4" s="2"/>
      <c r="F4" s="67" t="s">
        <v>1</v>
      </c>
      <c r="G4" s="2"/>
      <c r="H4" s="108"/>
      <c r="I4" s="61"/>
      <c r="J4" s="2"/>
    </row>
    <row r="5" spans="1:10" x14ac:dyDescent="0.25">
      <c r="A5" s="112"/>
      <c r="B5" s="113"/>
      <c r="C5" s="69" t="s">
        <v>1</v>
      </c>
      <c r="D5" s="68" t="s">
        <v>1</v>
      </c>
      <c r="E5" s="3" t="s">
        <v>1</v>
      </c>
      <c r="F5" s="69" t="s">
        <v>43</v>
      </c>
      <c r="G5" s="3" t="s">
        <v>1</v>
      </c>
      <c r="H5" s="69" t="s">
        <v>1</v>
      </c>
      <c r="I5" s="62" t="s">
        <v>62</v>
      </c>
      <c r="J5" s="3" t="s">
        <v>66</v>
      </c>
    </row>
    <row r="6" spans="1:10" ht="15.75" thickBot="1" x14ac:dyDescent="0.3">
      <c r="A6" s="112"/>
      <c r="B6" s="113"/>
      <c r="C6" s="71" t="s">
        <v>2</v>
      </c>
      <c r="D6" s="70" t="s">
        <v>39</v>
      </c>
      <c r="E6" s="4" t="s">
        <v>43</v>
      </c>
      <c r="F6" s="71" t="s">
        <v>44</v>
      </c>
      <c r="G6" s="4" t="s">
        <v>46</v>
      </c>
      <c r="H6" s="71" t="s">
        <v>46</v>
      </c>
      <c r="I6" s="63" t="s">
        <v>74</v>
      </c>
      <c r="J6" s="4" t="s">
        <v>46</v>
      </c>
    </row>
    <row r="7" spans="1:10" ht="15.75" thickBot="1" x14ac:dyDescent="0.3">
      <c r="A7" s="114"/>
      <c r="B7" s="115"/>
      <c r="C7" s="73"/>
      <c r="D7" s="72"/>
      <c r="E7" s="64"/>
      <c r="F7" s="72"/>
      <c r="G7" s="64"/>
      <c r="H7" s="73" t="s">
        <v>44</v>
      </c>
      <c r="I7" s="32"/>
      <c r="J7" s="32"/>
    </row>
    <row r="8" spans="1:10" x14ac:dyDescent="0.25">
      <c r="A8" s="5">
        <v>1</v>
      </c>
      <c r="B8" s="6" t="s">
        <v>3</v>
      </c>
      <c r="C8" s="74">
        <v>282897</v>
      </c>
      <c r="D8" s="74">
        <v>251885</v>
      </c>
      <c r="E8" s="51">
        <v>282260</v>
      </c>
      <c r="F8" s="74">
        <v>297676</v>
      </c>
      <c r="G8" s="51">
        <v>330486</v>
      </c>
      <c r="H8" s="74">
        <v>362508</v>
      </c>
      <c r="I8" s="33">
        <v>386089</v>
      </c>
      <c r="J8" s="94">
        <f>I8/H8*100</f>
        <v>106.50495989054033</v>
      </c>
    </row>
    <row r="9" spans="1:10" x14ac:dyDescent="0.25">
      <c r="A9" s="8">
        <v>2</v>
      </c>
      <c r="B9" s="9" t="s">
        <v>4</v>
      </c>
      <c r="C9" s="75">
        <f t="shared" ref="C9:D9" si="0">SUM(C11:C20)</f>
        <v>262564</v>
      </c>
      <c r="D9" s="75">
        <f t="shared" si="0"/>
        <v>252222</v>
      </c>
      <c r="E9" s="52">
        <v>282072</v>
      </c>
      <c r="F9" s="75">
        <f t="shared" ref="F9:G9" si="1">SUM(F11:F20)</f>
        <v>302388</v>
      </c>
      <c r="G9" s="52">
        <f t="shared" si="1"/>
        <v>329182</v>
      </c>
      <c r="H9" s="75">
        <f t="shared" ref="H9:I9" si="2">SUM(H11:H20)</f>
        <v>360029</v>
      </c>
      <c r="I9" s="52">
        <f t="shared" si="2"/>
        <v>358052</v>
      </c>
      <c r="J9" s="94">
        <f t="shared" ref="J9:J61" si="3">I9/H9*100</f>
        <v>99.450877568195892</v>
      </c>
    </row>
    <row r="10" spans="1:10" ht="15.75" thickBot="1" x14ac:dyDescent="0.3">
      <c r="A10" s="10">
        <v>3</v>
      </c>
      <c r="B10" s="11" t="s">
        <v>5</v>
      </c>
      <c r="C10" s="76"/>
      <c r="D10" s="76"/>
      <c r="E10" s="53"/>
      <c r="F10" s="76"/>
      <c r="G10" s="53"/>
      <c r="H10" s="76"/>
      <c r="I10" s="7"/>
      <c r="J10" s="94"/>
    </row>
    <row r="11" spans="1:10" x14ac:dyDescent="0.25">
      <c r="A11" s="5">
        <v>4</v>
      </c>
      <c r="B11" s="12" t="s">
        <v>6</v>
      </c>
      <c r="C11" s="76">
        <v>133443</v>
      </c>
      <c r="D11" s="76">
        <v>140362</v>
      </c>
      <c r="E11" s="53">
        <v>155937</v>
      </c>
      <c r="F11" s="76">
        <v>160127</v>
      </c>
      <c r="G11" s="53">
        <v>167876</v>
      </c>
      <c r="H11" s="76">
        <v>169376</v>
      </c>
      <c r="I11" s="7">
        <v>167923</v>
      </c>
      <c r="J11" s="94">
        <f t="shared" si="3"/>
        <v>99.142145286227091</v>
      </c>
    </row>
    <row r="12" spans="1:10" x14ac:dyDescent="0.25">
      <c r="A12" s="8">
        <v>5</v>
      </c>
      <c r="B12" s="13" t="s">
        <v>7</v>
      </c>
      <c r="C12" s="76">
        <v>0</v>
      </c>
      <c r="D12" s="76"/>
      <c r="E12" s="53"/>
      <c r="F12" s="76">
        <v>0</v>
      </c>
      <c r="G12" s="53"/>
      <c r="H12" s="76"/>
      <c r="I12" s="7"/>
      <c r="J12" s="94"/>
    </row>
    <row r="13" spans="1:10" ht="15.75" thickBot="1" x14ac:dyDescent="0.3">
      <c r="A13" s="10">
        <v>6</v>
      </c>
      <c r="B13" s="13" t="s">
        <v>8</v>
      </c>
      <c r="C13" s="76">
        <v>5950</v>
      </c>
      <c r="D13" s="76">
        <v>7050</v>
      </c>
      <c r="E13" s="53">
        <v>7550</v>
      </c>
      <c r="F13" s="76">
        <v>8950</v>
      </c>
      <c r="G13" s="53">
        <v>8450</v>
      </c>
      <c r="H13" s="76">
        <v>19710</v>
      </c>
      <c r="I13" s="7">
        <v>20123</v>
      </c>
      <c r="J13" s="94">
        <f t="shared" si="3"/>
        <v>102.09538305428715</v>
      </c>
    </row>
    <row r="14" spans="1:10" x14ac:dyDescent="0.25">
      <c r="A14" s="5">
        <v>7</v>
      </c>
      <c r="B14" s="13" t="s">
        <v>9</v>
      </c>
      <c r="C14" s="76">
        <v>3166</v>
      </c>
      <c r="D14" s="76">
        <v>3106</v>
      </c>
      <c r="E14" s="53">
        <v>2906</v>
      </c>
      <c r="F14" s="76">
        <v>2906</v>
      </c>
      <c r="G14" s="53">
        <v>5052</v>
      </c>
      <c r="H14" s="76">
        <v>5852</v>
      </c>
      <c r="I14" s="7">
        <v>4494</v>
      </c>
      <c r="J14" s="94">
        <f t="shared" si="3"/>
        <v>76.794258373205736</v>
      </c>
    </row>
    <row r="15" spans="1:10" x14ac:dyDescent="0.25">
      <c r="A15" s="8">
        <v>8</v>
      </c>
      <c r="B15" s="13" t="s">
        <v>10</v>
      </c>
      <c r="C15" s="76">
        <v>17094</v>
      </c>
      <c r="D15" s="76">
        <v>20954</v>
      </c>
      <c r="E15" s="53">
        <v>23454</v>
      </c>
      <c r="F15" s="76">
        <v>23454</v>
      </c>
      <c r="G15" s="92">
        <v>29834</v>
      </c>
      <c r="H15" s="109">
        <v>29834</v>
      </c>
      <c r="I15" s="7">
        <v>33520</v>
      </c>
      <c r="J15" s="94">
        <f t="shared" si="3"/>
        <v>112.35503117248777</v>
      </c>
    </row>
    <row r="16" spans="1:10" ht="15.75" thickBot="1" x14ac:dyDescent="0.3">
      <c r="A16" s="10">
        <v>9</v>
      </c>
      <c r="B16" s="13" t="s">
        <v>11</v>
      </c>
      <c r="C16" s="76">
        <v>6500</v>
      </c>
      <c r="D16" s="76">
        <v>6500</v>
      </c>
      <c r="E16" s="53">
        <v>6500</v>
      </c>
      <c r="F16" s="76">
        <v>6500</v>
      </c>
      <c r="G16" s="53">
        <v>10000</v>
      </c>
      <c r="H16" s="76">
        <v>15275</v>
      </c>
      <c r="I16" s="7">
        <v>9667</v>
      </c>
      <c r="J16" s="94">
        <f t="shared" si="3"/>
        <v>63.286415711947633</v>
      </c>
    </row>
    <row r="17" spans="1:11" x14ac:dyDescent="0.25">
      <c r="A17" s="5">
        <v>10</v>
      </c>
      <c r="B17" s="13" t="s">
        <v>52</v>
      </c>
      <c r="C17" s="76"/>
      <c r="D17" s="76"/>
      <c r="E17" s="53">
        <v>0</v>
      </c>
      <c r="F17" s="76">
        <v>0</v>
      </c>
      <c r="G17" s="53"/>
      <c r="H17" s="76"/>
      <c r="I17" s="7"/>
      <c r="J17" s="94"/>
    </row>
    <row r="18" spans="1:11" x14ac:dyDescent="0.25">
      <c r="A18" s="8">
        <v>11</v>
      </c>
      <c r="B18" s="13" t="s">
        <v>12</v>
      </c>
      <c r="C18" s="76">
        <v>13840</v>
      </c>
      <c r="D18" s="76">
        <v>12500</v>
      </c>
      <c r="E18" s="53">
        <v>19690</v>
      </c>
      <c r="F18" s="76">
        <v>32489</v>
      </c>
      <c r="G18" s="53">
        <v>26740</v>
      </c>
      <c r="H18" s="76">
        <v>34765</v>
      </c>
      <c r="I18" s="7">
        <v>38218</v>
      </c>
      <c r="J18" s="94">
        <f t="shared" si="3"/>
        <v>109.93240327916007</v>
      </c>
    </row>
    <row r="19" spans="1:11" ht="15.75" thickBot="1" x14ac:dyDescent="0.3">
      <c r="A19" s="10">
        <v>12</v>
      </c>
      <c r="B19" s="13" t="s">
        <v>13</v>
      </c>
      <c r="C19" s="76">
        <v>78835</v>
      </c>
      <c r="D19" s="76">
        <v>59250</v>
      </c>
      <c r="E19" s="53">
        <v>61850</v>
      </c>
      <c r="F19" s="76">
        <v>63777</v>
      </c>
      <c r="G19" s="53">
        <v>77230</v>
      </c>
      <c r="H19" s="76">
        <v>80217</v>
      </c>
      <c r="I19" s="7">
        <v>77149</v>
      </c>
      <c r="J19" s="94">
        <f t="shared" si="3"/>
        <v>96.175374297218795</v>
      </c>
      <c r="K19" s="91"/>
    </row>
    <row r="20" spans="1:11" x14ac:dyDescent="0.25">
      <c r="A20" s="5">
        <v>13</v>
      </c>
      <c r="B20" s="13" t="s">
        <v>14</v>
      </c>
      <c r="C20" s="76">
        <v>3736</v>
      </c>
      <c r="D20" s="76">
        <v>2500</v>
      </c>
      <c r="E20" s="53">
        <v>4185</v>
      </c>
      <c r="F20" s="76">
        <v>4185</v>
      </c>
      <c r="G20" s="53">
        <v>4000</v>
      </c>
      <c r="H20" s="76">
        <v>5000</v>
      </c>
      <c r="I20" s="7">
        <v>6958</v>
      </c>
      <c r="J20" s="94">
        <f t="shared" si="3"/>
        <v>139.16</v>
      </c>
    </row>
    <row r="21" spans="1:11" x14ac:dyDescent="0.25">
      <c r="A21" s="8">
        <v>14</v>
      </c>
      <c r="B21" s="14" t="s">
        <v>15</v>
      </c>
      <c r="C21" s="76"/>
      <c r="D21" s="76"/>
      <c r="E21" s="53"/>
      <c r="F21" s="76"/>
      <c r="G21" s="53"/>
      <c r="H21" s="76"/>
      <c r="I21" s="7"/>
      <c r="J21" s="94"/>
    </row>
    <row r="22" spans="1:11" ht="15.75" thickBot="1" x14ac:dyDescent="0.3">
      <c r="A22" s="10">
        <v>15</v>
      </c>
      <c r="B22" s="15" t="s">
        <v>16</v>
      </c>
      <c r="C22" s="75">
        <f t="shared" ref="C22:E22" si="4">C8-C9</f>
        <v>20333</v>
      </c>
      <c r="D22" s="75">
        <f t="shared" si="4"/>
        <v>-337</v>
      </c>
      <c r="E22" s="52">
        <f t="shared" si="4"/>
        <v>188</v>
      </c>
      <c r="F22" s="75">
        <f t="shared" ref="F22:G22" si="5">F8-F9</f>
        <v>-4712</v>
      </c>
      <c r="G22" s="52">
        <f t="shared" si="5"/>
        <v>1304</v>
      </c>
      <c r="H22" s="75">
        <f t="shared" ref="H22:I22" si="6">H8-H9</f>
        <v>2479</v>
      </c>
      <c r="I22" s="52">
        <f t="shared" si="6"/>
        <v>28037</v>
      </c>
      <c r="J22" s="94">
        <f t="shared" si="3"/>
        <v>1130.9802339653086</v>
      </c>
    </row>
    <row r="23" spans="1:11" x14ac:dyDescent="0.25">
      <c r="A23" s="5">
        <v>16</v>
      </c>
      <c r="B23" s="17" t="s">
        <v>17</v>
      </c>
      <c r="C23" s="77">
        <v>162256</v>
      </c>
      <c r="D23" s="77">
        <v>0</v>
      </c>
      <c r="E23" s="54">
        <v>0</v>
      </c>
      <c r="F23" s="77">
        <v>0</v>
      </c>
      <c r="G23" s="54">
        <v>25000</v>
      </c>
      <c r="H23" s="77">
        <v>71644</v>
      </c>
      <c r="I23" s="35">
        <v>72440</v>
      </c>
      <c r="J23" s="94">
        <f t="shared" si="3"/>
        <v>101.11104907598683</v>
      </c>
    </row>
    <row r="24" spans="1:11" x14ac:dyDescent="0.25">
      <c r="A24" s="8">
        <v>17</v>
      </c>
      <c r="B24" s="17" t="s">
        <v>18</v>
      </c>
      <c r="C24" s="78">
        <f t="shared" ref="C24:E24" si="7">SUM(C26:C47)</f>
        <v>207256</v>
      </c>
      <c r="D24" s="78">
        <f t="shared" si="7"/>
        <v>11825</v>
      </c>
      <c r="E24" s="16">
        <f t="shared" si="7"/>
        <v>36825</v>
      </c>
      <c r="F24" s="78">
        <f t="shared" ref="F24:G24" si="8">SUM(F26:F47)</f>
        <v>36825</v>
      </c>
      <c r="G24" s="16">
        <f t="shared" si="8"/>
        <v>38325</v>
      </c>
      <c r="H24" s="78">
        <f t="shared" ref="H24:I24" si="9">SUM(H26:H47)</f>
        <v>79814</v>
      </c>
      <c r="I24" s="16">
        <f t="shared" si="9"/>
        <v>80505</v>
      </c>
      <c r="J24" s="94">
        <f t="shared" si="3"/>
        <v>100.86576289873956</v>
      </c>
    </row>
    <row r="25" spans="1:11" ht="15.75" thickBot="1" x14ac:dyDescent="0.3">
      <c r="A25" s="10">
        <v>18</v>
      </c>
      <c r="B25" s="11" t="s">
        <v>5</v>
      </c>
      <c r="C25" s="77"/>
      <c r="D25" s="77"/>
      <c r="E25" s="54"/>
      <c r="F25" s="77"/>
      <c r="G25" s="54"/>
      <c r="H25" s="77"/>
      <c r="I25" s="35"/>
      <c r="J25" s="94"/>
    </row>
    <row r="26" spans="1:11" x14ac:dyDescent="0.25">
      <c r="A26" s="5">
        <v>19</v>
      </c>
      <c r="B26" s="13" t="s">
        <v>61</v>
      </c>
      <c r="C26" s="77"/>
      <c r="D26" s="77"/>
      <c r="E26" s="54">
        <v>3000</v>
      </c>
      <c r="F26" s="77">
        <v>3000</v>
      </c>
      <c r="G26" s="54"/>
      <c r="H26" s="77"/>
      <c r="I26" s="35"/>
      <c r="J26" s="94"/>
    </row>
    <row r="27" spans="1:11" x14ac:dyDescent="0.25">
      <c r="A27" s="8">
        <v>20</v>
      </c>
      <c r="B27" s="13" t="s">
        <v>70</v>
      </c>
      <c r="C27" s="77"/>
      <c r="D27" s="77"/>
      <c r="E27" s="54">
        <v>3000</v>
      </c>
      <c r="F27" s="77">
        <v>3000</v>
      </c>
      <c r="G27" s="54">
        <v>25000</v>
      </c>
      <c r="H27" s="77">
        <v>25920</v>
      </c>
      <c r="I27" s="35">
        <v>25920</v>
      </c>
      <c r="J27" s="94">
        <f t="shared" si="3"/>
        <v>100</v>
      </c>
    </row>
    <row r="28" spans="1:11" x14ac:dyDescent="0.25">
      <c r="A28" s="8"/>
      <c r="B28" s="13" t="s">
        <v>71</v>
      </c>
      <c r="C28" s="77"/>
      <c r="D28" s="77"/>
      <c r="E28" s="54"/>
      <c r="F28" s="77"/>
      <c r="G28" s="54">
        <v>1500</v>
      </c>
      <c r="H28" s="77">
        <v>6642</v>
      </c>
      <c r="I28" s="35">
        <v>6642</v>
      </c>
      <c r="J28" s="94">
        <f t="shared" si="3"/>
        <v>100</v>
      </c>
    </row>
    <row r="29" spans="1:11" x14ac:dyDescent="0.25">
      <c r="A29" s="8"/>
      <c r="B29" s="13" t="s">
        <v>68</v>
      </c>
      <c r="C29" s="77"/>
      <c r="D29" s="77"/>
      <c r="E29" s="54"/>
      <c r="F29" s="77"/>
      <c r="G29" s="54"/>
      <c r="H29" s="77">
        <v>40139</v>
      </c>
      <c r="I29" s="35">
        <v>40139</v>
      </c>
      <c r="J29" s="94">
        <f t="shared" si="3"/>
        <v>100</v>
      </c>
    </row>
    <row r="30" spans="1:11" x14ac:dyDescent="0.25">
      <c r="A30" s="8"/>
      <c r="B30" s="13" t="s">
        <v>69</v>
      </c>
      <c r="C30" s="77"/>
      <c r="D30" s="77"/>
      <c r="E30" s="54"/>
      <c r="F30" s="77"/>
      <c r="G30" s="54"/>
      <c r="H30" s="77">
        <v>2113</v>
      </c>
      <c r="I30" s="35">
        <v>2509</v>
      </c>
      <c r="J30" s="94">
        <f t="shared" si="3"/>
        <v>118.7411263606247</v>
      </c>
    </row>
    <row r="31" spans="1:11" x14ac:dyDescent="0.25">
      <c r="A31" s="8"/>
      <c r="B31" s="13" t="s">
        <v>72</v>
      </c>
      <c r="C31" s="77"/>
      <c r="D31" s="77"/>
      <c r="E31" s="54"/>
      <c r="F31" s="77"/>
      <c r="G31" s="54"/>
      <c r="H31" s="77">
        <v>5000</v>
      </c>
      <c r="I31" s="35">
        <v>5000</v>
      </c>
      <c r="J31" s="94">
        <f t="shared" si="3"/>
        <v>100</v>
      </c>
    </row>
    <row r="32" spans="1:11" x14ac:dyDescent="0.25">
      <c r="A32" s="8"/>
      <c r="B32" s="13" t="s">
        <v>73</v>
      </c>
      <c r="C32" s="77"/>
      <c r="D32" s="77"/>
      <c r="E32" s="54"/>
      <c r="F32" s="77"/>
      <c r="G32" s="54"/>
      <c r="H32" s="77"/>
      <c r="I32" s="35">
        <v>295</v>
      </c>
      <c r="J32" s="94"/>
    </row>
    <row r="33" spans="1:10" x14ac:dyDescent="0.25">
      <c r="A33" s="10">
        <v>21</v>
      </c>
      <c r="B33" s="13" t="s">
        <v>19</v>
      </c>
      <c r="C33" s="77">
        <v>171396</v>
      </c>
      <c r="D33" s="77"/>
      <c r="E33" s="54"/>
      <c r="F33" s="77"/>
      <c r="G33" s="54"/>
      <c r="H33" s="77"/>
      <c r="I33" s="35"/>
      <c r="J33" s="94"/>
    </row>
    <row r="34" spans="1:10" ht="15.75" thickBot="1" x14ac:dyDescent="0.3">
      <c r="A34" s="8"/>
      <c r="B34" s="13" t="s">
        <v>63</v>
      </c>
      <c r="C34" s="77"/>
      <c r="D34" s="77"/>
      <c r="E34" s="54"/>
      <c r="F34" s="77"/>
      <c r="G34" s="54"/>
      <c r="H34" s="77"/>
      <c r="I34" s="35"/>
      <c r="J34" s="94"/>
    </row>
    <row r="35" spans="1:10" x14ac:dyDescent="0.25">
      <c r="A35" s="5">
        <v>22</v>
      </c>
      <c r="B35" s="13" t="s">
        <v>49</v>
      </c>
      <c r="C35" s="77"/>
      <c r="D35" s="77"/>
      <c r="E35" s="54"/>
      <c r="F35" s="77"/>
      <c r="G35" s="54"/>
      <c r="H35" s="77"/>
      <c r="I35" s="35"/>
      <c r="J35" s="94"/>
    </row>
    <row r="36" spans="1:10" x14ac:dyDescent="0.25">
      <c r="A36" s="8">
        <v>23</v>
      </c>
      <c r="B36" s="13" t="s">
        <v>58</v>
      </c>
      <c r="C36" s="77"/>
      <c r="D36" s="77"/>
      <c r="E36" s="54">
        <v>10000</v>
      </c>
      <c r="F36" s="77">
        <v>10000</v>
      </c>
      <c r="G36" s="54"/>
      <c r="H36" s="77"/>
      <c r="I36" s="35"/>
      <c r="J36" s="94"/>
    </row>
    <row r="37" spans="1:10" ht="15.75" thickBot="1" x14ac:dyDescent="0.3">
      <c r="A37" s="10">
        <v>24</v>
      </c>
      <c r="B37" s="13" t="s">
        <v>20</v>
      </c>
      <c r="C37" s="77"/>
      <c r="D37" s="77"/>
      <c r="E37" s="54"/>
      <c r="F37" s="77"/>
      <c r="G37" s="54"/>
      <c r="H37" s="77"/>
      <c r="I37" s="35"/>
      <c r="J37" s="94"/>
    </row>
    <row r="38" spans="1:10" x14ac:dyDescent="0.25">
      <c r="A38" s="5">
        <v>25</v>
      </c>
      <c r="B38" s="13" t="s">
        <v>21</v>
      </c>
      <c r="C38" s="77"/>
      <c r="D38" s="77"/>
      <c r="E38" s="54"/>
      <c r="F38" s="77"/>
      <c r="G38" s="54"/>
      <c r="H38" s="77"/>
      <c r="I38" s="35"/>
      <c r="J38" s="94"/>
    </row>
    <row r="39" spans="1:10" x14ac:dyDescent="0.25">
      <c r="A39" s="8">
        <v>26</v>
      </c>
      <c r="B39" s="13" t="s">
        <v>64</v>
      </c>
      <c r="C39" s="77"/>
      <c r="D39" s="77"/>
      <c r="E39" s="54"/>
      <c r="F39" s="77"/>
      <c r="G39" s="54"/>
      <c r="H39" s="77"/>
      <c r="I39" s="35"/>
      <c r="J39" s="94"/>
    </row>
    <row r="40" spans="1:10" ht="15.75" thickBot="1" x14ac:dyDescent="0.3">
      <c r="A40" s="10">
        <v>27</v>
      </c>
      <c r="B40" s="13" t="s">
        <v>50</v>
      </c>
      <c r="C40" s="77"/>
      <c r="D40" s="77"/>
      <c r="E40" s="54"/>
      <c r="F40" s="77"/>
      <c r="G40" s="54"/>
      <c r="H40" s="77"/>
      <c r="I40" s="35"/>
      <c r="J40" s="94"/>
    </row>
    <row r="41" spans="1:10" x14ac:dyDescent="0.25">
      <c r="A41" s="5">
        <v>28</v>
      </c>
      <c r="B41" s="13" t="s">
        <v>53</v>
      </c>
      <c r="C41" s="77"/>
      <c r="D41" s="77"/>
      <c r="E41" s="54"/>
      <c r="F41" s="77"/>
      <c r="G41" s="54"/>
      <c r="H41" s="77"/>
      <c r="I41" s="35"/>
      <c r="J41" s="94"/>
    </row>
    <row r="42" spans="1:10" x14ac:dyDescent="0.25">
      <c r="A42" s="8">
        <v>29</v>
      </c>
      <c r="B42" s="13" t="s">
        <v>56</v>
      </c>
      <c r="C42" s="77"/>
      <c r="D42" s="77"/>
      <c r="E42" s="54">
        <v>4000</v>
      </c>
      <c r="F42" s="77">
        <v>4000</v>
      </c>
      <c r="G42" s="54"/>
      <c r="H42" s="77"/>
      <c r="I42" s="35"/>
      <c r="J42" s="94"/>
    </row>
    <row r="43" spans="1:10" ht="15.75" thickBot="1" x14ac:dyDescent="0.3">
      <c r="A43" s="10">
        <v>30</v>
      </c>
      <c r="B43" s="13" t="s">
        <v>54</v>
      </c>
      <c r="C43" s="77">
        <v>35860</v>
      </c>
      <c r="D43" s="77">
        <v>11260</v>
      </c>
      <c r="E43" s="54">
        <v>11260</v>
      </c>
      <c r="F43" s="77">
        <v>11260</v>
      </c>
      <c r="G43" s="54">
        <v>11260</v>
      </c>
      <c r="H43" s="77">
        <v>0</v>
      </c>
      <c r="I43" s="35"/>
      <c r="J43" s="94"/>
    </row>
    <row r="44" spans="1:10" x14ac:dyDescent="0.25">
      <c r="A44" s="5">
        <v>31</v>
      </c>
      <c r="B44" s="13" t="s">
        <v>55</v>
      </c>
      <c r="C44" s="77"/>
      <c r="D44" s="77">
        <v>565</v>
      </c>
      <c r="E44" s="54">
        <v>565</v>
      </c>
      <c r="F44" s="77">
        <v>565</v>
      </c>
      <c r="G44" s="54">
        <v>565</v>
      </c>
      <c r="H44" s="77"/>
      <c r="I44" s="35"/>
      <c r="J44" s="94"/>
    </row>
    <row r="45" spans="1:10" x14ac:dyDescent="0.25">
      <c r="A45" s="8">
        <v>32</v>
      </c>
      <c r="B45" s="13" t="s">
        <v>45</v>
      </c>
      <c r="C45" s="77"/>
      <c r="D45" s="77"/>
      <c r="E45" s="54"/>
      <c r="F45" s="77"/>
      <c r="G45" s="54"/>
      <c r="H45" s="77"/>
      <c r="I45" s="35"/>
      <c r="J45" s="94"/>
    </row>
    <row r="46" spans="1:10" ht="15.75" thickBot="1" x14ac:dyDescent="0.3">
      <c r="A46" s="10">
        <v>33</v>
      </c>
      <c r="B46" s="13" t="s">
        <v>51</v>
      </c>
      <c r="C46" s="77"/>
      <c r="D46" s="77"/>
      <c r="E46" s="54"/>
      <c r="F46" s="77"/>
      <c r="G46" s="54"/>
      <c r="H46" s="77"/>
      <c r="I46" s="35"/>
      <c r="J46" s="94"/>
    </row>
    <row r="47" spans="1:10" x14ac:dyDescent="0.25">
      <c r="A47" s="5">
        <v>34</v>
      </c>
      <c r="B47" s="13" t="s">
        <v>57</v>
      </c>
      <c r="C47" s="77"/>
      <c r="D47" s="77"/>
      <c r="E47" s="54">
        <v>5000</v>
      </c>
      <c r="F47" s="77">
        <v>5000</v>
      </c>
      <c r="G47" s="54"/>
      <c r="H47" s="77"/>
      <c r="I47" s="35"/>
      <c r="J47" s="94"/>
    </row>
    <row r="48" spans="1:10" x14ac:dyDescent="0.25">
      <c r="A48" s="8">
        <v>35</v>
      </c>
      <c r="B48" s="14" t="s">
        <v>22</v>
      </c>
      <c r="C48" s="77"/>
      <c r="D48" s="77"/>
      <c r="E48" s="54"/>
      <c r="F48" s="77"/>
      <c r="G48" s="54"/>
      <c r="H48" s="77"/>
      <c r="I48" s="35"/>
      <c r="J48" s="94"/>
    </row>
    <row r="49" spans="1:10" ht="15.75" thickBot="1" x14ac:dyDescent="0.3">
      <c r="A49" s="10">
        <v>36</v>
      </c>
      <c r="B49" s="15" t="s">
        <v>23</v>
      </c>
      <c r="C49" s="79">
        <f t="shared" ref="C49" si="10">C23-C24</f>
        <v>-45000</v>
      </c>
      <c r="D49" s="79">
        <f>D23-D24</f>
        <v>-11825</v>
      </c>
      <c r="E49" s="36">
        <f>E23-E24</f>
        <v>-36825</v>
      </c>
      <c r="F49" s="79">
        <f t="shared" ref="F49" si="11">F23-F24</f>
        <v>-36825</v>
      </c>
      <c r="G49" s="36">
        <f>G23-G24</f>
        <v>-13325</v>
      </c>
      <c r="H49" s="79">
        <f>H23-H24</f>
        <v>-8170</v>
      </c>
      <c r="I49" s="37">
        <f t="shared" ref="I49" si="12">I23-I24</f>
        <v>-8065</v>
      </c>
      <c r="J49" s="94">
        <f t="shared" si="3"/>
        <v>98.714810281517757</v>
      </c>
    </row>
    <row r="50" spans="1:10" x14ac:dyDescent="0.25">
      <c r="A50" s="5">
        <v>37</v>
      </c>
      <c r="B50" s="18" t="s">
        <v>24</v>
      </c>
      <c r="C50" s="80">
        <f t="shared" ref="C50:E50" si="13">C8+C23</f>
        <v>445153</v>
      </c>
      <c r="D50" s="80">
        <f t="shared" si="13"/>
        <v>251885</v>
      </c>
      <c r="E50" s="19">
        <f t="shared" si="13"/>
        <v>282260</v>
      </c>
      <c r="F50" s="80">
        <f t="shared" ref="F50:G50" si="14">F8+F23</f>
        <v>297676</v>
      </c>
      <c r="G50" s="19">
        <f t="shared" si="14"/>
        <v>355486</v>
      </c>
      <c r="H50" s="80">
        <f t="shared" ref="H50:I50" si="15">H8+H23</f>
        <v>434152</v>
      </c>
      <c r="I50" s="38">
        <f t="shared" si="15"/>
        <v>458529</v>
      </c>
      <c r="J50" s="94">
        <f t="shared" si="3"/>
        <v>105.61485378392821</v>
      </c>
    </row>
    <row r="51" spans="1:10" x14ac:dyDescent="0.25">
      <c r="A51" s="8">
        <v>38</v>
      </c>
      <c r="B51" s="20" t="s">
        <v>25</v>
      </c>
      <c r="C51" s="81">
        <f t="shared" ref="C51:E51" si="16">C9+C24</f>
        <v>469820</v>
      </c>
      <c r="D51" s="81">
        <f t="shared" si="16"/>
        <v>264047</v>
      </c>
      <c r="E51" s="39">
        <f t="shared" si="16"/>
        <v>318897</v>
      </c>
      <c r="F51" s="81">
        <f t="shared" ref="F51:G51" si="17">F9+F24</f>
        <v>339213</v>
      </c>
      <c r="G51" s="39">
        <f t="shared" si="17"/>
        <v>367507</v>
      </c>
      <c r="H51" s="81">
        <f t="shared" ref="H51:I51" si="18">H9+H24</f>
        <v>439843</v>
      </c>
      <c r="I51" s="40">
        <f t="shared" si="18"/>
        <v>438557</v>
      </c>
      <c r="J51" s="94">
        <f t="shared" si="3"/>
        <v>99.707622947278921</v>
      </c>
    </row>
    <row r="52" spans="1:10" ht="16.5" thickBot="1" x14ac:dyDescent="0.3">
      <c r="A52" s="100">
        <v>39</v>
      </c>
      <c r="B52" s="21" t="s">
        <v>26</v>
      </c>
      <c r="C52" s="82">
        <f t="shared" ref="C52:E52" si="19">C50-C51</f>
        <v>-24667</v>
      </c>
      <c r="D52" s="82">
        <f t="shared" si="19"/>
        <v>-12162</v>
      </c>
      <c r="E52" s="55">
        <f t="shared" si="19"/>
        <v>-36637</v>
      </c>
      <c r="F52" s="82">
        <f t="shared" ref="F52:G52" si="20">F50-F51</f>
        <v>-41537</v>
      </c>
      <c r="G52" s="55">
        <f t="shared" si="20"/>
        <v>-12021</v>
      </c>
      <c r="H52" s="82">
        <f t="shared" ref="H52:I52" si="21">H50-H51</f>
        <v>-5691</v>
      </c>
      <c r="I52" s="41">
        <f t="shared" si="21"/>
        <v>19972</v>
      </c>
      <c r="J52" s="101"/>
    </row>
    <row r="53" spans="1:10" ht="20.25" thickTop="1" thickBot="1" x14ac:dyDescent="0.3">
      <c r="A53" s="102">
        <v>40</v>
      </c>
      <c r="B53" s="103" t="s">
        <v>27</v>
      </c>
      <c r="C53" s="104"/>
      <c r="D53" s="104"/>
      <c r="E53" s="105"/>
      <c r="F53" s="104"/>
      <c r="G53" s="105"/>
      <c r="H53" s="104"/>
      <c r="I53" s="106"/>
      <c r="J53" s="106"/>
    </row>
    <row r="54" spans="1:10" ht="16.5" thickTop="1" thickBot="1" x14ac:dyDescent="0.3">
      <c r="A54" s="102">
        <v>41</v>
      </c>
      <c r="B54" s="22" t="s">
        <v>28</v>
      </c>
      <c r="C54" s="83">
        <f t="shared" ref="C54:E54" si="22">SUM(C55:C64)</f>
        <v>68600</v>
      </c>
      <c r="D54" s="83">
        <f t="shared" si="22"/>
        <v>20260</v>
      </c>
      <c r="E54" s="42">
        <f t="shared" si="22"/>
        <v>66260</v>
      </c>
      <c r="F54" s="83">
        <f t="shared" ref="F54:I54" si="23">SUM(F55:F64)</f>
        <v>69760</v>
      </c>
      <c r="G54" s="42">
        <f t="shared" ref="G54" si="24">SUM(G55:G64)</f>
        <v>22431</v>
      </c>
      <c r="H54" s="83">
        <f t="shared" si="23"/>
        <v>22431</v>
      </c>
      <c r="I54" s="42">
        <f t="shared" si="23"/>
        <v>23311</v>
      </c>
      <c r="J54" s="107">
        <f t="shared" si="3"/>
        <v>103.92314208015692</v>
      </c>
    </row>
    <row r="55" spans="1:10" ht="16.5" thickTop="1" thickBot="1" x14ac:dyDescent="0.3">
      <c r="A55" s="8">
        <v>42</v>
      </c>
      <c r="B55" s="23" t="s">
        <v>48</v>
      </c>
      <c r="C55" s="95"/>
      <c r="D55" s="95">
        <v>9000</v>
      </c>
      <c r="E55" s="96"/>
      <c r="F55" s="95"/>
      <c r="G55" s="96">
        <v>5000</v>
      </c>
      <c r="H55" s="95">
        <v>5000</v>
      </c>
      <c r="I55" s="99">
        <v>5000</v>
      </c>
      <c r="J55" s="94">
        <f t="shared" si="3"/>
        <v>100</v>
      </c>
    </row>
    <row r="56" spans="1:10" x14ac:dyDescent="0.25">
      <c r="A56" s="5">
        <v>43</v>
      </c>
      <c r="B56" s="23" t="s">
        <v>38</v>
      </c>
      <c r="C56" s="84">
        <v>29000</v>
      </c>
      <c r="D56" s="84"/>
      <c r="E56" s="56"/>
      <c r="F56" s="84"/>
      <c r="G56" s="56"/>
      <c r="H56" s="84"/>
      <c r="I56" s="35"/>
      <c r="J56" s="94"/>
    </row>
    <row r="57" spans="1:10" x14ac:dyDescent="0.25">
      <c r="A57" s="8">
        <v>44</v>
      </c>
      <c r="B57" s="23" t="s">
        <v>59</v>
      </c>
      <c r="C57" s="84">
        <v>0</v>
      </c>
      <c r="D57" s="84"/>
      <c r="E57" s="56">
        <v>37000</v>
      </c>
      <c r="F57" s="84">
        <v>40500</v>
      </c>
      <c r="G57" s="56"/>
      <c r="H57" s="84"/>
      <c r="I57" s="35"/>
      <c r="J57" s="94"/>
    </row>
    <row r="58" spans="1:10" ht="15.75" thickBot="1" x14ac:dyDescent="0.3">
      <c r="A58" s="10">
        <v>45</v>
      </c>
      <c r="B58" s="23" t="s">
        <v>60</v>
      </c>
      <c r="C58" s="84"/>
      <c r="D58" s="84"/>
      <c r="E58" s="56">
        <v>18000</v>
      </c>
      <c r="F58" s="84">
        <v>18000</v>
      </c>
      <c r="G58" s="56">
        <v>6000</v>
      </c>
      <c r="H58" s="84">
        <v>6000</v>
      </c>
      <c r="I58" s="35">
        <v>6206</v>
      </c>
      <c r="J58" s="94">
        <f t="shared" si="3"/>
        <v>103.43333333333334</v>
      </c>
    </row>
    <row r="59" spans="1:10" x14ac:dyDescent="0.25">
      <c r="A59" s="5">
        <v>46</v>
      </c>
      <c r="B59" s="49" t="s">
        <v>40</v>
      </c>
      <c r="C59" s="85"/>
      <c r="D59" s="85"/>
      <c r="E59" s="57"/>
      <c r="F59" s="85"/>
      <c r="G59" s="57"/>
      <c r="H59" s="85"/>
      <c r="I59" s="35"/>
      <c r="J59" s="94"/>
    </row>
    <row r="60" spans="1:10" x14ac:dyDescent="0.25">
      <c r="A60" s="8">
        <v>47</v>
      </c>
      <c r="B60" s="49" t="s">
        <v>41</v>
      </c>
      <c r="C60" s="85">
        <v>19020</v>
      </c>
      <c r="D60" s="85">
        <v>11260</v>
      </c>
      <c r="E60" s="57">
        <v>11260</v>
      </c>
      <c r="F60" s="85">
        <v>11260</v>
      </c>
      <c r="G60" s="57">
        <v>11260</v>
      </c>
      <c r="H60" s="85">
        <v>11260</v>
      </c>
      <c r="I60" s="35"/>
      <c r="J60" s="94">
        <f t="shared" si="3"/>
        <v>0</v>
      </c>
    </row>
    <row r="61" spans="1:10" ht="15.75" thickBot="1" x14ac:dyDescent="0.3">
      <c r="A61" s="10">
        <v>48</v>
      </c>
      <c r="B61" s="49" t="s">
        <v>47</v>
      </c>
      <c r="C61" s="86"/>
      <c r="D61" s="86"/>
      <c r="E61" s="60"/>
      <c r="F61" s="86"/>
      <c r="G61" s="60">
        <v>171</v>
      </c>
      <c r="H61" s="86">
        <v>171</v>
      </c>
      <c r="I61" s="35">
        <v>171</v>
      </c>
      <c r="J61" s="94">
        <f t="shared" si="3"/>
        <v>100</v>
      </c>
    </row>
    <row r="62" spans="1:10" x14ac:dyDescent="0.25">
      <c r="A62" s="5">
        <v>49</v>
      </c>
      <c r="B62" s="49" t="s">
        <v>67</v>
      </c>
      <c r="C62" s="86">
        <v>5580</v>
      </c>
      <c r="D62" s="86"/>
      <c r="E62" s="60"/>
      <c r="F62" s="86"/>
      <c r="G62" s="60"/>
      <c r="H62" s="86"/>
      <c r="I62" s="35">
        <v>674</v>
      </c>
      <c r="J62" s="35"/>
    </row>
    <row r="63" spans="1:10" x14ac:dyDescent="0.25">
      <c r="A63" s="8">
        <v>50</v>
      </c>
      <c r="B63" s="23" t="s">
        <v>75</v>
      </c>
      <c r="C63" s="84"/>
      <c r="D63" s="84"/>
      <c r="E63" s="56"/>
      <c r="F63" s="84"/>
      <c r="G63" s="56"/>
      <c r="H63" s="84"/>
      <c r="I63" s="35">
        <v>11260</v>
      </c>
      <c r="J63" s="35"/>
    </row>
    <row r="64" spans="1:10" ht="15.75" thickBot="1" x14ac:dyDescent="0.3">
      <c r="A64" s="10">
        <v>51</v>
      </c>
      <c r="B64" s="47" t="s">
        <v>29</v>
      </c>
      <c r="C64" s="87">
        <v>15000</v>
      </c>
      <c r="D64" s="87"/>
      <c r="E64" s="58"/>
      <c r="F64" s="87"/>
      <c r="G64" s="58"/>
      <c r="H64" s="87"/>
      <c r="I64" s="48"/>
      <c r="J64" s="48"/>
    </row>
    <row r="65" spans="1:10" ht="16.5" thickTop="1" thickBot="1" x14ac:dyDescent="0.3">
      <c r="A65" s="97">
        <v>52</v>
      </c>
      <c r="B65" s="25" t="s">
        <v>30</v>
      </c>
      <c r="C65" s="88">
        <f t="shared" ref="C65:E65" si="25">SUM(C66:C68)</f>
        <v>41000</v>
      </c>
      <c r="D65" s="88">
        <f t="shared" si="25"/>
        <v>8000</v>
      </c>
      <c r="E65" s="43">
        <f t="shared" si="25"/>
        <v>8000</v>
      </c>
      <c r="F65" s="88">
        <f t="shared" ref="F65:H65" si="26">SUM(F66:F68)</f>
        <v>8000</v>
      </c>
      <c r="G65" s="43">
        <f t="shared" ref="G65" si="27">SUM(G66:G68)</f>
        <v>4800</v>
      </c>
      <c r="H65" s="88">
        <f t="shared" si="26"/>
        <v>4800</v>
      </c>
      <c r="I65" s="44">
        <f t="shared" ref="I65" si="28">SUM(I66)</f>
        <v>4800</v>
      </c>
      <c r="J65" s="98">
        <f t="shared" ref="J65:J66" si="29">I65/H65*100</f>
        <v>100</v>
      </c>
    </row>
    <row r="66" spans="1:10" ht="15.75" thickTop="1" x14ac:dyDescent="0.25">
      <c r="A66" s="8">
        <v>53</v>
      </c>
      <c r="B66" s="23" t="s">
        <v>31</v>
      </c>
      <c r="C66" s="95">
        <v>12000</v>
      </c>
      <c r="D66" s="95">
        <v>8000</v>
      </c>
      <c r="E66" s="96">
        <v>8000</v>
      </c>
      <c r="F66" s="95">
        <v>8000</v>
      </c>
      <c r="G66" s="96">
        <v>4800</v>
      </c>
      <c r="H66" s="95">
        <v>4800</v>
      </c>
      <c r="I66" s="96">
        <v>4800</v>
      </c>
      <c r="J66" s="94">
        <f t="shared" si="29"/>
        <v>100</v>
      </c>
    </row>
    <row r="67" spans="1:10" ht="15.75" thickBot="1" x14ac:dyDescent="0.3">
      <c r="A67" s="10">
        <v>54</v>
      </c>
      <c r="B67" s="24" t="s">
        <v>37</v>
      </c>
      <c r="C67" s="77"/>
      <c r="D67" s="77"/>
      <c r="E67" s="54"/>
      <c r="F67" s="77"/>
      <c r="G67" s="54"/>
      <c r="H67" s="77"/>
      <c r="I67" s="34"/>
      <c r="J67" s="35"/>
    </row>
    <row r="68" spans="1:10" x14ac:dyDescent="0.25">
      <c r="A68" s="5">
        <v>55</v>
      </c>
      <c r="B68" s="24" t="s">
        <v>42</v>
      </c>
      <c r="C68" s="77">
        <v>29000</v>
      </c>
      <c r="D68" s="77"/>
      <c r="E68" s="54"/>
      <c r="F68" s="77"/>
      <c r="G68" s="54"/>
      <c r="H68" s="77"/>
      <c r="I68" s="34"/>
      <c r="J68" s="35"/>
    </row>
    <row r="69" spans="1:10" ht="15.75" thickBot="1" x14ac:dyDescent="0.3">
      <c r="A69" s="93">
        <v>56</v>
      </c>
      <c r="B69" s="26" t="s">
        <v>32</v>
      </c>
      <c r="C69" s="89">
        <f t="shared" ref="C69:E69" si="30">C50+C54-C51-C65</f>
        <v>2933</v>
      </c>
      <c r="D69" s="89">
        <f t="shared" si="30"/>
        <v>98</v>
      </c>
      <c r="E69" s="45">
        <f t="shared" si="30"/>
        <v>21623</v>
      </c>
      <c r="F69" s="89">
        <f t="shared" ref="F69:G69" si="31">F50+F54-F51-F65</f>
        <v>20223</v>
      </c>
      <c r="G69" s="45">
        <f t="shared" si="31"/>
        <v>5610</v>
      </c>
      <c r="H69" s="89">
        <f t="shared" ref="H69:I69" si="32">H50+H54-H51-H65</f>
        <v>11940</v>
      </c>
      <c r="I69" s="46">
        <f t="shared" si="32"/>
        <v>38483</v>
      </c>
      <c r="J69" s="46"/>
    </row>
    <row r="70" spans="1:10" x14ac:dyDescent="0.25">
      <c r="A70" s="27"/>
      <c r="B70" s="28"/>
    </row>
    <row r="71" spans="1:10" ht="15.75" x14ac:dyDescent="0.25">
      <c r="A71" s="29" t="s">
        <v>33</v>
      </c>
      <c r="B71" s="30"/>
    </row>
    <row r="72" spans="1:10" ht="15.75" x14ac:dyDescent="0.25">
      <c r="A72" s="29" t="s">
        <v>34</v>
      </c>
      <c r="B72" s="30"/>
    </row>
    <row r="73" spans="1:10" ht="15.75" x14ac:dyDescent="0.25">
      <c r="A73" s="29" t="s">
        <v>35</v>
      </c>
      <c r="B73" s="30"/>
    </row>
    <row r="74" spans="1:10" ht="15.75" x14ac:dyDescent="0.25">
      <c r="A74" s="29" t="s">
        <v>36</v>
      </c>
      <c r="B74" s="30"/>
    </row>
    <row r="75" spans="1:10" ht="15.75" x14ac:dyDescent="0.25">
      <c r="A75" s="31"/>
      <c r="B75" s="30"/>
    </row>
    <row r="76" spans="1:10" ht="15.75" x14ac:dyDescent="0.25">
      <c r="A76" s="29"/>
      <c r="B76" s="30"/>
    </row>
    <row r="77" spans="1:10" ht="15.75" x14ac:dyDescent="0.25">
      <c r="A77" s="29"/>
      <c r="B77" s="30"/>
    </row>
  </sheetData>
  <mergeCells count="1">
    <mergeCell ref="A4:B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2024-03-27T10:18:42Z</cp:lastPrinted>
  <dcterms:created xsi:type="dcterms:W3CDTF">2018-01-15T08:31:03Z</dcterms:created>
  <dcterms:modified xsi:type="dcterms:W3CDTF">2024-03-27T10:19:44Z</dcterms:modified>
</cp:coreProperties>
</file>