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<sst xmlns="http://schemas.openxmlformats.org/spreadsheetml/2006/main" count="244" uniqueCount="162">
  <si>
    <t>Bežné príjmy</t>
  </si>
  <si>
    <t>Rozpočet</t>
  </si>
  <si>
    <t>kategória</t>
  </si>
  <si>
    <t>položka</t>
  </si>
  <si>
    <t>podpo-</t>
  </si>
  <si>
    <t>ložka</t>
  </si>
  <si>
    <t>príjem</t>
  </si>
  <si>
    <t>100</t>
  </si>
  <si>
    <t>DAŇOVÉ  PRÍJMY</t>
  </si>
  <si>
    <t>110</t>
  </si>
  <si>
    <t>Dane z príjmov a kapitálového majetku</t>
  </si>
  <si>
    <t>111</t>
  </si>
  <si>
    <t>003</t>
  </si>
  <si>
    <t>Výnos dane z príjmov poukázaný územnej samospráve</t>
  </si>
  <si>
    <t>120</t>
  </si>
  <si>
    <t>Dane z majetku</t>
  </si>
  <si>
    <t>121</t>
  </si>
  <si>
    <t>daň z nehnuteľností</t>
  </si>
  <si>
    <t>001</t>
  </si>
  <si>
    <t xml:space="preserve">    - z pozemkov FO + PO</t>
  </si>
  <si>
    <t>002</t>
  </si>
  <si>
    <t xml:space="preserve">    - zo stavieb FO + PO</t>
  </si>
  <si>
    <t xml:space="preserve">    - z bytov </t>
  </si>
  <si>
    <t xml:space="preserve">    - daňové  nedoplatky a poplatky z minulých rokov </t>
  </si>
  <si>
    <t>130</t>
  </si>
  <si>
    <t>Domáce dane na tovary a služby</t>
  </si>
  <si>
    <t>133</t>
  </si>
  <si>
    <t>daň za psa</t>
  </si>
  <si>
    <t>daň za záb. hracie prístroje</t>
  </si>
  <si>
    <t>006</t>
  </si>
  <si>
    <t>daň za ubytovanie</t>
  </si>
  <si>
    <t>012</t>
  </si>
  <si>
    <t>daň za užívanie verejného priestranstva</t>
  </si>
  <si>
    <t>013</t>
  </si>
  <si>
    <t>poplatok za komunálne odpady a drobné stavebné odpady</t>
  </si>
  <si>
    <t xml:space="preserve"> - daňové nedpolatky a poplatky z  minulých rokov</t>
  </si>
  <si>
    <t>200</t>
  </si>
  <si>
    <t>NEDAŇOVÉ  PRÍJMY</t>
  </si>
  <si>
    <t>210</t>
  </si>
  <si>
    <t>Príjmy z podnikania a z vlastníctva majetku</t>
  </si>
  <si>
    <t>212</t>
  </si>
  <si>
    <t>príjmy z vlastníctva</t>
  </si>
  <si>
    <t>z prenajatých pozemkov</t>
  </si>
  <si>
    <t>z prenajatých budov, priestorov a objektov</t>
  </si>
  <si>
    <t>220</t>
  </si>
  <si>
    <t>Administratívne a iné poplatky a platby</t>
  </si>
  <si>
    <t>221</t>
  </si>
  <si>
    <t>004</t>
  </si>
  <si>
    <t>administratívne poplatky - ostatné</t>
  </si>
  <si>
    <t>poplatky za matričnú činnosť</t>
  </si>
  <si>
    <t>za stavebnú činnosť</t>
  </si>
  <si>
    <t>222</t>
  </si>
  <si>
    <t>Pokuty a penále z priest. konania</t>
  </si>
  <si>
    <t>223</t>
  </si>
  <si>
    <t xml:space="preserve">príjmy za MR </t>
  </si>
  <si>
    <t>cintorínske poplatky</t>
  </si>
  <si>
    <t>Príspevok zákonného zástupcu dieťaťa v MŠ</t>
  </si>
  <si>
    <t>Príspevok rodičov za ŠKD</t>
  </si>
  <si>
    <t>240</t>
  </si>
  <si>
    <t>Úroky z domácich úverov,pôžičiek a vkladov</t>
  </si>
  <si>
    <t>243</t>
  </si>
  <si>
    <t>z účtov finančného hospodárenia</t>
  </si>
  <si>
    <t>290</t>
  </si>
  <si>
    <t>Iné nedaňové príjmy</t>
  </si>
  <si>
    <t>292</t>
  </si>
  <si>
    <t>Výťažky z lotérie a iných pod. hier</t>
  </si>
  <si>
    <t>300</t>
  </si>
  <si>
    <t>GRANTY  A  TRANSFERY</t>
  </si>
  <si>
    <t>310</t>
  </si>
  <si>
    <t>312</t>
  </si>
  <si>
    <t>Transfery v rámci verejnej správy</t>
  </si>
  <si>
    <t>Transfery v rámci VS - zo štátneho rozpočtu na ZŠ</t>
  </si>
  <si>
    <t>Dotácia na stavebnú činnosť</t>
  </si>
  <si>
    <t>Dotácia na matričnú činnosť</t>
  </si>
  <si>
    <t>Dotácia na ochranu ŽP</t>
  </si>
  <si>
    <t xml:space="preserve">Dotácia na miestne komunikácie </t>
  </si>
  <si>
    <t>Dotácie na vojnové hroby</t>
  </si>
  <si>
    <t>Dotácia na evidenciu obyvateľstva</t>
  </si>
  <si>
    <t>Dotácia na MŠ</t>
  </si>
  <si>
    <t>Dotácia na vzdel. poukazy</t>
  </si>
  <si>
    <t>Dotácia na CO skládku</t>
  </si>
  <si>
    <t>Dotácia VPP</t>
  </si>
  <si>
    <t>BEŽNÉ PRÍJMY SPOLU:</t>
  </si>
  <si>
    <t xml:space="preserve">Kapitálové príjmy </t>
  </si>
  <si>
    <t>Kapitálové príjmy spolu:</t>
  </si>
  <si>
    <t>Finančné operácie</t>
  </si>
  <si>
    <t>400</t>
  </si>
  <si>
    <t>Príjmové operácie</t>
  </si>
  <si>
    <t>454</t>
  </si>
  <si>
    <t xml:space="preserve">Prevod z rezervného fondu obce </t>
  </si>
  <si>
    <t>Finančné operácie príjmové spolu:</t>
  </si>
  <si>
    <t>PRÍJMY SPOLU</t>
  </si>
  <si>
    <t>KAPITÁLOVÉ PRÍJMY</t>
  </si>
  <si>
    <t>FINAČNÉ OPERÁCIE PRÍJMOVÉ</t>
  </si>
  <si>
    <t>PRÍJMY SPOLU:</t>
  </si>
  <si>
    <t>poplatky a platby za predaj výrobkov, tovarov a služieb:</t>
  </si>
  <si>
    <t xml:space="preserve">Dotácia voľby </t>
  </si>
  <si>
    <t>ROEP</t>
  </si>
  <si>
    <t xml:space="preserve">Ostatné príjmy od FO a PO </t>
  </si>
  <si>
    <t>poistne plnenie</t>
  </si>
  <si>
    <t>REGISTER ADRIES</t>
  </si>
  <si>
    <t>Odstupné ZŠ</t>
  </si>
  <si>
    <t>Granty a transfery na rozvojové projekty</t>
  </si>
  <si>
    <t>Deň detí  dotácia z rozpočtu TTSk</t>
  </si>
  <si>
    <t>Výlet seniorov  dotácia z rozpočtu TTSk</t>
  </si>
  <si>
    <t>Dotácia Zelená oáza</t>
  </si>
  <si>
    <t>Dotácia DHZ</t>
  </si>
  <si>
    <t xml:space="preserve">     </t>
  </si>
  <si>
    <t>Dotácia TESCO</t>
  </si>
  <si>
    <t>2016</t>
  </si>
  <si>
    <t>2017</t>
  </si>
  <si>
    <t xml:space="preserve">Preplatok el. energie, plyn </t>
  </si>
  <si>
    <t xml:space="preserve">Rozpočet </t>
  </si>
  <si>
    <t>Dotácia TTSK- XX. r. fest. NÁDASDOK</t>
  </si>
  <si>
    <t>Dotácia TTSK-Zdravie nad Zlato</t>
  </si>
  <si>
    <t>Dotácia TTSK - FITPARK v 21. str.</t>
  </si>
  <si>
    <t xml:space="preserve">Skutočné plnenie </t>
  </si>
  <si>
    <t xml:space="preserve"> skutočnosť</t>
  </si>
  <si>
    <t>za rok 2015</t>
  </si>
  <si>
    <t>za rok 2016</t>
  </si>
  <si>
    <t>za rok 2017</t>
  </si>
  <si>
    <t>na rok 2018</t>
  </si>
  <si>
    <t>Sanácia z Environm. Fondu</t>
  </si>
  <si>
    <t>Príjmy na stret. Nádasdok</t>
  </si>
  <si>
    <t>233</t>
  </si>
  <si>
    <t>Predaj pozemkov</t>
  </si>
  <si>
    <t>513</t>
  </si>
  <si>
    <t>Úver</t>
  </si>
  <si>
    <t>332</t>
  </si>
  <si>
    <t>Dotácia na rek MŠ Bethlen G.</t>
  </si>
  <si>
    <t>Kamerová systém</t>
  </si>
  <si>
    <t xml:space="preserve"> Skutočnosť</t>
  </si>
  <si>
    <t>odpadová nádoba KUKA</t>
  </si>
  <si>
    <t>Skutočnosť</t>
  </si>
  <si>
    <t>Zábezpeka</t>
  </si>
  <si>
    <t>Nevyč prostr. min. rokov MŠ</t>
  </si>
  <si>
    <t>Nevyč prostr. Zábezpeka</t>
  </si>
  <si>
    <t>Nevyč prostr. min. rokov KAM SYST</t>
  </si>
  <si>
    <t>Kamerový systém</t>
  </si>
  <si>
    <t>%</t>
  </si>
  <si>
    <t>plnenie</t>
  </si>
  <si>
    <t>po úprave</t>
  </si>
  <si>
    <t>rok 2018</t>
  </si>
  <si>
    <t>Sponzorstvo na čl. príspevok NADASD, INÉ - SF</t>
  </si>
  <si>
    <t>poplatky za IOM</t>
  </si>
  <si>
    <t>nincs benne a költségvetésben</t>
  </si>
  <si>
    <t>Dotácia BETHLEN GÁBOR KD</t>
  </si>
  <si>
    <t>321</t>
  </si>
  <si>
    <t>ALTANOK</t>
  </si>
  <si>
    <t>Yoga pre deti dotacia  TTSK</t>
  </si>
  <si>
    <t>Stret. rôzn. národn. kultúr</t>
  </si>
  <si>
    <t>Úrad VLÁDY NÁDASDOK letné tvor. Dielne</t>
  </si>
  <si>
    <t>Dotácia BETHLEN GÁBOR gyemeknapi hagyományőrzö</t>
  </si>
  <si>
    <t xml:space="preserve">                           Plnenie rozpočtu obce Trstená na Ostrove na roky 2018-2020 k 31.12.2018  -príjem</t>
  </si>
  <si>
    <t>k 31.12.2018</t>
  </si>
  <si>
    <t>IOM správny poplatok</t>
  </si>
  <si>
    <t>Spotrebný olej</t>
  </si>
  <si>
    <t>KUKKONIA</t>
  </si>
  <si>
    <t>Hasičská zbrpojnica</t>
  </si>
  <si>
    <t>Zberné miesto</t>
  </si>
  <si>
    <t>Vyhotovila. Anikó Csikmáková</t>
  </si>
  <si>
    <t>v Trstenej na Ostrove dňa : 18.01.2019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</si>
</sst>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dd\.\ mmmm\ yyyy"/>
  </numFmts>
  <fonts count="41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i/>
      <sz val="12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i/>
      <sz val="9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b/>
      <i/>
      <sz val="11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sz val="8"/>
      <color indexed="47"/>
      <name val="Arial CE"/>
      <family val="2"/>
    </font>
    <font>
      <i/>
      <sz val="11"/>
      <name val="Arial CE"/>
      <family val="2"/>
    </font>
    <font>
      <i/>
      <sz val="10"/>
      <name val="Arial CE"/>
      <family val="2"/>
    </font>
    <font>
      <b/>
      <sz val="10"/>
      <color indexed="8"/>
      <name val="Calibri"/>
      <family val="2"/>
    </font>
    <font>
      <sz val="9"/>
      <color indexed="10"/>
      <name val="Arial CE"/>
      <family val="0"/>
    </font>
    <font>
      <b/>
      <sz val="10"/>
      <color theme="1"/>
      <name val="Calibri"/>
      <family val="2"/>
    </font>
    <font>
      <sz val="9"/>
      <color rgb="FFFF0000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9" fontId="1" fillId="0" borderId="0" applyFill="0" applyBorder="0" applyAlignment="0" applyProtection="0"/>
    <xf numFmtId="0" fontId="0" fillId="18" borderId="5" applyNumberForma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49" fontId="19" fillId="0" borderId="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/>
    </xf>
    <xf numFmtId="49" fontId="24" fillId="0" borderId="11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49" fontId="21" fillId="0" borderId="10" xfId="0" applyNumberFormat="1" applyFont="1" applyFill="1" applyBorder="1" applyAlignment="1">
      <alignment horizontal="center"/>
    </xf>
    <xf numFmtId="49" fontId="25" fillId="0" borderId="12" xfId="0" applyNumberFormat="1" applyFont="1" applyFill="1" applyBorder="1" applyAlignment="1">
      <alignment horizontal="center"/>
    </xf>
    <xf numFmtId="49" fontId="25" fillId="0" borderId="13" xfId="0" applyNumberFormat="1" applyFont="1" applyFill="1" applyBorder="1" applyAlignment="1">
      <alignment horizontal="center"/>
    </xf>
    <xf numFmtId="49" fontId="26" fillId="0" borderId="12" xfId="0" applyNumberFormat="1" applyFont="1" applyFill="1" applyBorder="1" applyAlignment="1">
      <alignment horizontal="center"/>
    </xf>
    <xf numFmtId="0" fontId="22" fillId="0" borderId="14" xfId="0" applyFont="1" applyFill="1" applyBorder="1" applyAlignment="1">
      <alignment/>
    </xf>
    <xf numFmtId="0" fontId="26" fillId="0" borderId="12" xfId="0" applyFont="1" applyFill="1" applyBorder="1" applyAlignment="1">
      <alignment/>
    </xf>
    <xf numFmtId="1" fontId="27" fillId="0" borderId="15" xfId="0" applyNumberFormat="1" applyFont="1" applyBorder="1" applyAlignment="1">
      <alignment/>
    </xf>
    <xf numFmtId="49" fontId="28" fillId="0" borderId="13" xfId="0" applyNumberFormat="1" applyFont="1" applyFill="1" applyBorder="1" applyAlignment="1">
      <alignment horizontal="center"/>
    </xf>
    <xf numFmtId="49" fontId="23" fillId="0" borderId="13" xfId="0" applyNumberFormat="1" applyFont="1" applyFill="1" applyBorder="1" applyAlignment="1">
      <alignment horizontal="center"/>
    </xf>
    <xf numFmtId="49" fontId="23" fillId="0" borderId="12" xfId="0" applyNumberFormat="1" applyFont="1" applyFill="1" applyBorder="1" applyAlignment="1">
      <alignment horizontal="center"/>
    </xf>
    <xf numFmtId="0" fontId="27" fillId="0" borderId="14" xfId="0" applyFont="1" applyFill="1" applyBorder="1" applyAlignment="1">
      <alignment/>
    </xf>
    <xf numFmtId="0" fontId="23" fillId="0" borderId="12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1" fontId="26" fillId="0" borderId="15" xfId="0" applyNumberFormat="1" applyFont="1" applyBorder="1" applyAlignment="1">
      <alignment/>
    </xf>
    <xf numFmtId="49" fontId="23" fillId="0" borderId="16" xfId="0" applyNumberFormat="1" applyFont="1" applyFill="1" applyBorder="1" applyAlignment="1">
      <alignment horizontal="center"/>
    </xf>
    <xf numFmtId="49" fontId="23" fillId="0" borderId="17" xfId="0" applyNumberFormat="1" applyFont="1" applyFill="1" applyBorder="1" applyAlignment="1">
      <alignment horizontal="center"/>
    </xf>
    <xf numFmtId="0" fontId="29" fillId="0" borderId="14" xfId="0" applyFont="1" applyFill="1" applyBorder="1" applyAlignment="1">
      <alignment/>
    </xf>
    <xf numFmtId="0" fontId="23" fillId="0" borderId="14" xfId="0" applyNumberFormat="1" applyFont="1" applyFill="1" applyBorder="1" applyAlignment="1">
      <alignment/>
    </xf>
    <xf numFmtId="49" fontId="25" fillId="0" borderId="17" xfId="0" applyNumberFormat="1" applyFont="1" applyFill="1" applyBorder="1" applyAlignment="1">
      <alignment horizontal="center"/>
    </xf>
    <xf numFmtId="49" fontId="25" fillId="0" borderId="16" xfId="0" applyNumberFormat="1" applyFont="1" applyFill="1" applyBorder="1" applyAlignment="1">
      <alignment horizontal="center"/>
    </xf>
    <xf numFmtId="49" fontId="26" fillId="0" borderId="17" xfId="0" applyNumberFormat="1" applyFont="1" applyFill="1" applyBorder="1" applyAlignment="1">
      <alignment horizontal="center"/>
    </xf>
    <xf numFmtId="0" fontId="22" fillId="0" borderId="18" xfId="0" applyFont="1" applyFill="1" applyBorder="1" applyAlignment="1">
      <alignment/>
    </xf>
    <xf numFmtId="0" fontId="26" fillId="0" borderId="17" xfId="0" applyFont="1" applyFill="1" applyBorder="1" applyAlignment="1">
      <alignment/>
    </xf>
    <xf numFmtId="0" fontId="30" fillId="0" borderId="14" xfId="0" applyFont="1" applyFill="1" applyBorder="1" applyAlignment="1">
      <alignment/>
    </xf>
    <xf numFmtId="49" fontId="21" fillId="0" borderId="12" xfId="0" applyNumberFormat="1" applyFont="1" applyFill="1" applyBorder="1" applyAlignment="1">
      <alignment horizontal="center"/>
    </xf>
    <xf numFmtId="49" fontId="28" fillId="0" borderId="16" xfId="0" applyNumberFormat="1" applyFont="1" applyFill="1" applyBorder="1" applyAlignment="1">
      <alignment horizontal="center"/>
    </xf>
    <xf numFmtId="49" fontId="28" fillId="0" borderId="17" xfId="0" applyNumberFormat="1" applyFont="1" applyFill="1" applyBorder="1" applyAlignment="1">
      <alignment horizontal="center"/>
    </xf>
    <xf numFmtId="49" fontId="21" fillId="0" borderId="16" xfId="0" applyNumberFormat="1" applyFont="1" applyFill="1" applyBorder="1" applyAlignment="1">
      <alignment horizontal="center"/>
    </xf>
    <xf numFmtId="0" fontId="27" fillId="0" borderId="18" xfId="0" applyFont="1" applyFill="1" applyBorder="1" applyAlignment="1">
      <alignment/>
    </xf>
    <xf numFmtId="0" fontId="23" fillId="0" borderId="17" xfId="0" applyFont="1" applyFill="1" applyBorder="1" applyAlignment="1">
      <alignment/>
    </xf>
    <xf numFmtId="49" fontId="21" fillId="0" borderId="13" xfId="0" applyNumberFormat="1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23" fillId="0" borderId="16" xfId="0" applyFont="1" applyFill="1" applyBorder="1" applyAlignment="1">
      <alignment/>
    </xf>
    <xf numFmtId="49" fontId="28" fillId="0" borderId="12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23" fillId="0" borderId="18" xfId="0" applyFont="1" applyFill="1" applyBorder="1" applyAlignment="1">
      <alignment/>
    </xf>
    <xf numFmtId="1" fontId="26" fillId="0" borderId="19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33" fillId="0" borderId="12" xfId="0" applyFont="1" applyFill="1" applyBorder="1" applyAlignment="1">
      <alignment/>
    </xf>
    <xf numFmtId="0" fontId="35" fillId="0" borderId="12" xfId="0" applyFont="1" applyFill="1" applyBorder="1" applyAlignment="1">
      <alignment/>
    </xf>
    <xf numFmtId="0" fontId="35" fillId="0" borderId="17" xfId="0" applyFont="1" applyFill="1" applyBorder="1" applyAlignment="1">
      <alignment/>
    </xf>
    <xf numFmtId="3" fontId="21" fillId="0" borderId="20" xfId="0" applyNumberFormat="1" applyFont="1" applyFill="1" applyBorder="1" applyAlignment="1">
      <alignment horizontal="center"/>
    </xf>
    <xf numFmtId="0" fontId="23" fillId="0" borderId="21" xfId="0" applyFont="1" applyFill="1" applyBorder="1" applyAlignment="1">
      <alignment/>
    </xf>
    <xf numFmtId="0" fontId="23" fillId="0" borderId="22" xfId="0" applyFont="1" applyFill="1" applyBorder="1" applyAlignment="1">
      <alignment/>
    </xf>
    <xf numFmtId="0" fontId="23" fillId="0" borderId="23" xfId="0" applyFont="1" applyFill="1" applyBorder="1" applyAlignment="1">
      <alignment horizontal="right"/>
    </xf>
    <xf numFmtId="0" fontId="23" fillId="0" borderId="24" xfId="0" applyFont="1" applyFill="1" applyBorder="1" applyAlignment="1">
      <alignment horizontal="right"/>
    </xf>
    <xf numFmtId="49" fontId="28" fillId="0" borderId="25" xfId="0" applyNumberFormat="1" applyFont="1" applyFill="1" applyBorder="1" applyAlignment="1">
      <alignment horizontal="center"/>
    </xf>
    <xf numFmtId="49" fontId="28" fillId="0" borderId="26" xfId="0" applyNumberFormat="1" applyFont="1" applyFill="1" applyBorder="1" applyAlignment="1">
      <alignment horizontal="center"/>
    </xf>
    <xf numFmtId="49" fontId="21" fillId="0" borderId="26" xfId="0" applyNumberFormat="1" applyFont="1" applyFill="1" applyBorder="1" applyAlignment="1">
      <alignment horizontal="center"/>
    </xf>
    <xf numFmtId="0" fontId="33" fillId="0" borderId="25" xfId="0" applyFont="1" applyFill="1" applyBorder="1" applyAlignment="1">
      <alignment/>
    </xf>
    <xf numFmtId="0" fontId="23" fillId="0" borderId="22" xfId="0" applyFont="1" applyFill="1" applyBorder="1" applyAlignment="1">
      <alignment horizontal="right"/>
    </xf>
    <xf numFmtId="0" fontId="23" fillId="0" borderId="27" xfId="0" applyFont="1" applyFill="1" applyBorder="1" applyAlignment="1">
      <alignment horizontal="right"/>
    </xf>
    <xf numFmtId="49" fontId="36" fillId="0" borderId="25" xfId="0" applyNumberFormat="1" applyFont="1" applyFill="1" applyBorder="1" applyAlignment="1">
      <alignment horizontal="center"/>
    </xf>
    <xf numFmtId="49" fontId="36" fillId="0" borderId="26" xfId="0" applyNumberFormat="1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49" fontId="28" fillId="0" borderId="28" xfId="0" applyNumberFormat="1" applyFont="1" applyFill="1" applyBorder="1" applyAlignment="1">
      <alignment horizontal="center"/>
    </xf>
    <xf numFmtId="49" fontId="23" fillId="0" borderId="28" xfId="0" applyNumberFormat="1" applyFont="1" applyFill="1" applyBorder="1" applyAlignment="1">
      <alignment horizontal="center"/>
    </xf>
    <xf numFmtId="0" fontId="23" fillId="0" borderId="28" xfId="0" applyFont="1" applyFill="1" applyBorder="1" applyAlignment="1">
      <alignment/>
    </xf>
    <xf numFmtId="49" fontId="20" fillId="0" borderId="0" xfId="0" applyNumberFormat="1" applyFont="1" applyFill="1" applyBorder="1" applyAlignment="1">
      <alignment horizontal="center" vertical="center"/>
    </xf>
    <xf numFmtId="49" fontId="28" fillId="0" borderId="29" xfId="0" applyNumberFormat="1" applyFont="1" applyFill="1" applyBorder="1" applyAlignment="1">
      <alignment horizontal="center"/>
    </xf>
    <xf numFmtId="49" fontId="23" fillId="0" borderId="29" xfId="0" applyNumberFormat="1" applyFont="1" applyFill="1" applyBorder="1" applyAlignment="1">
      <alignment horizontal="center"/>
    </xf>
    <xf numFmtId="0" fontId="23" fillId="0" borderId="30" xfId="0" applyFont="1" applyFill="1" applyBorder="1" applyAlignment="1">
      <alignment/>
    </xf>
    <xf numFmtId="0" fontId="23" fillId="0" borderId="31" xfId="0" applyFont="1" applyFill="1" applyBorder="1" applyAlignment="1">
      <alignment/>
    </xf>
    <xf numFmtId="49" fontId="28" fillId="0" borderId="32" xfId="0" applyNumberFormat="1" applyFont="1" applyFill="1" applyBorder="1" applyAlignment="1">
      <alignment horizontal="center"/>
    </xf>
    <xf numFmtId="49" fontId="21" fillId="0" borderId="32" xfId="0" applyNumberFormat="1" applyFont="1" applyFill="1" applyBorder="1" applyAlignment="1">
      <alignment horizontal="center"/>
    </xf>
    <xf numFmtId="0" fontId="31" fillId="0" borderId="33" xfId="0" applyFont="1" applyFill="1" applyBorder="1" applyAlignment="1">
      <alignment/>
    </xf>
    <xf numFmtId="0" fontId="21" fillId="0" borderId="32" xfId="0" applyFont="1" applyFill="1" applyBorder="1" applyAlignment="1">
      <alignment/>
    </xf>
    <xf numFmtId="1" fontId="27" fillId="0" borderId="34" xfId="0" applyNumberFormat="1" applyFont="1" applyBorder="1" applyAlignment="1">
      <alignment/>
    </xf>
    <xf numFmtId="1" fontId="0" fillId="0" borderId="19" xfId="0" applyNumberFormat="1" applyBorder="1" applyAlignment="1">
      <alignment/>
    </xf>
    <xf numFmtId="0" fontId="21" fillId="0" borderId="17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3" fillId="0" borderId="24" xfId="0" applyFont="1" applyFill="1" applyBorder="1" applyAlignment="1">
      <alignment/>
    </xf>
    <xf numFmtId="49" fontId="24" fillId="0" borderId="26" xfId="0" applyNumberFormat="1" applyFont="1" applyFill="1" applyBorder="1" applyAlignment="1">
      <alignment horizontal="center"/>
    </xf>
    <xf numFmtId="49" fontId="24" fillId="0" borderId="25" xfId="0" applyNumberFormat="1" applyFont="1" applyFill="1" applyBorder="1" applyAlignment="1">
      <alignment horizontal="center"/>
    </xf>
    <xf numFmtId="0" fontId="23" fillId="0" borderId="35" xfId="0" applyFont="1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29" xfId="0" applyBorder="1" applyAlignment="1">
      <alignment/>
    </xf>
    <xf numFmtId="1" fontId="27" fillId="0" borderId="38" xfId="0" applyNumberFormat="1" applyFont="1" applyFill="1" applyBorder="1" applyAlignment="1">
      <alignment/>
    </xf>
    <xf numFmtId="0" fontId="0" fillId="0" borderId="39" xfId="0" applyBorder="1" applyAlignment="1">
      <alignment/>
    </xf>
    <xf numFmtId="3" fontId="0" fillId="0" borderId="19" xfId="0" applyNumberFormat="1" applyBorder="1" applyAlignment="1">
      <alignment/>
    </xf>
    <xf numFmtId="49" fontId="28" fillId="0" borderId="40" xfId="0" applyNumberFormat="1" applyFont="1" applyFill="1" applyBorder="1" applyAlignment="1">
      <alignment horizontal="center"/>
    </xf>
    <xf numFmtId="49" fontId="23" fillId="0" borderId="40" xfId="0" applyNumberFormat="1" applyFont="1" applyFill="1" applyBorder="1" applyAlignment="1">
      <alignment horizontal="center"/>
    </xf>
    <xf numFmtId="0" fontId="23" fillId="0" borderId="41" xfId="0" applyFont="1" applyFill="1" applyBorder="1" applyAlignment="1">
      <alignment/>
    </xf>
    <xf numFmtId="0" fontId="23" fillId="0" borderId="42" xfId="0" applyFont="1" applyFill="1" applyBorder="1" applyAlignment="1">
      <alignment/>
    </xf>
    <xf numFmtId="0" fontId="0" fillId="0" borderId="40" xfId="0" applyBorder="1" applyAlignment="1">
      <alignment/>
    </xf>
    <xf numFmtId="49" fontId="28" fillId="0" borderId="36" xfId="0" applyNumberFormat="1" applyFont="1" applyFill="1" applyBorder="1" applyAlignment="1">
      <alignment horizontal="center"/>
    </xf>
    <xf numFmtId="49" fontId="23" fillId="0" borderId="36" xfId="0" applyNumberFormat="1" applyFont="1" applyFill="1" applyBorder="1" applyAlignment="1">
      <alignment horizontal="center"/>
    </xf>
    <xf numFmtId="0" fontId="23" fillId="0" borderId="43" xfId="0" applyFont="1" applyFill="1" applyBorder="1" applyAlignment="1">
      <alignment/>
    </xf>
    <xf numFmtId="0" fontId="23" fillId="0" borderId="44" xfId="0" applyFont="1" applyFill="1" applyBorder="1" applyAlignment="1">
      <alignment/>
    </xf>
    <xf numFmtId="0" fontId="23" fillId="0" borderId="21" xfId="0" applyFont="1" applyFill="1" applyBorder="1" applyAlignment="1">
      <alignment horizontal="center"/>
    </xf>
    <xf numFmtId="0" fontId="23" fillId="0" borderId="45" xfId="0" applyFont="1" applyFill="1" applyBorder="1" applyAlignment="1">
      <alignment horizontal="center"/>
    </xf>
    <xf numFmtId="0" fontId="22" fillId="0" borderId="46" xfId="0" applyFont="1" applyFill="1" applyBorder="1" applyAlignment="1">
      <alignment/>
    </xf>
    <xf numFmtId="0" fontId="39" fillId="0" borderId="47" xfId="0" applyFont="1" applyFill="1" applyBorder="1" applyAlignment="1">
      <alignment horizontal="center"/>
    </xf>
    <xf numFmtId="0" fontId="22" fillId="0" borderId="48" xfId="0" applyFont="1" applyFill="1" applyBorder="1" applyAlignment="1">
      <alignment/>
    </xf>
    <xf numFmtId="0" fontId="22" fillId="0" borderId="49" xfId="0" applyFont="1" applyFill="1" applyBorder="1" applyAlignment="1">
      <alignment/>
    </xf>
    <xf numFmtId="0" fontId="39" fillId="0" borderId="50" xfId="0" applyFont="1" applyFill="1" applyBorder="1" applyAlignment="1">
      <alignment horizontal="center"/>
    </xf>
    <xf numFmtId="0" fontId="39" fillId="0" borderId="51" xfId="0" applyFont="1" applyFill="1" applyBorder="1" applyAlignment="1">
      <alignment horizontal="center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22" fillId="0" borderId="46" xfId="0" applyFont="1" applyFill="1" applyBorder="1" applyAlignment="1">
      <alignment horizontal="center"/>
    </xf>
    <xf numFmtId="1" fontId="27" fillId="0" borderId="10" xfId="0" applyNumberFormat="1" applyFont="1" applyBorder="1" applyAlignment="1">
      <alignment/>
    </xf>
    <xf numFmtId="1" fontId="27" fillId="0" borderId="36" xfId="0" applyNumberFormat="1" applyFont="1" applyBorder="1" applyAlignment="1">
      <alignment/>
    </xf>
    <xf numFmtId="0" fontId="23" fillId="0" borderId="54" xfId="0" applyFont="1" applyFill="1" applyBorder="1" applyAlignment="1">
      <alignment horizontal="center"/>
    </xf>
    <xf numFmtId="49" fontId="28" fillId="0" borderId="55" xfId="0" applyNumberFormat="1" applyFont="1" applyFill="1" applyBorder="1" applyAlignment="1">
      <alignment horizontal="center"/>
    </xf>
    <xf numFmtId="0" fontId="0" fillId="0" borderId="47" xfId="0" applyBorder="1" applyAlignment="1">
      <alignment/>
    </xf>
    <xf numFmtId="0" fontId="35" fillId="0" borderId="13" xfId="0" applyFont="1" applyFill="1" applyBorder="1" applyAlignment="1">
      <alignment/>
    </xf>
    <xf numFmtId="0" fontId="23" fillId="0" borderId="36" xfId="0" applyFont="1" applyFill="1" applyBorder="1" applyAlignment="1">
      <alignment/>
    </xf>
    <xf numFmtId="49" fontId="24" fillId="0" borderId="36" xfId="0" applyNumberFormat="1" applyFont="1" applyFill="1" applyBorder="1" applyAlignment="1">
      <alignment horizontal="center"/>
    </xf>
    <xf numFmtId="0" fontId="23" fillId="0" borderId="56" xfId="0" applyFont="1" applyFill="1" applyBorder="1" applyAlignment="1">
      <alignment/>
    </xf>
    <xf numFmtId="0" fontId="0" fillId="0" borderId="18" xfId="0" applyFill="1" applyBorder="1" applyAlignment="1">
      <alignment/>
    </xf>
    <xf numFmtId="0" fontId="23" fillId="0" borderId="57" xfId="0" applyFont="1" applyFill="1" applyBorder="1" applyAlignment="1">
      <alignment horizontal="right"/>
    </xf>
    <xf numFmtId="0" fontId="23" fillId="0" borderId="58" xfId="0" applyFont="1" applyFill="1" applyBorder="1" applyAlignment="1">
      <alignment/>
    </xf>
    <xf numFmtId="0" fontId="22" fillId="0" borderId="59" xfId="0" applyFont="1" applyBorder="1" applyAlignment="1">
      <alignment/>
    </xf>
    <xf numFmtId="1" fontId="0" fillId="0" borderId="0" xfId="0" applyNumberFormat="1" applyAlignment="1">
      <alignment/>
    </xf>
    <xf numFmtId="1" fontId="22" fillId="0" borderId="46" xfId="0" applyNumberFormat="1" applyFont="1" applyFill="1" applyBorder="1" applyAlignment="1">
      <alignment horizontal="center"/>
    </xf>
    <xf numFmtId="1" fontId="22" fillId="0" borderId="49" xfId="0" applyNumberFormat="1" applyFont="1" applyFill="1" applyBorder="1" applyAlignment="1">
      <alignment/>
    </xf>
    <xf numFmtId="1" fontId="39" fillId="0" borderId="47" xfId="0" applyNumberFormat="1" applyFont="1" applyFill="1" applyBorder="1" applyAlignment="1">
      <alignment horizontal="center"/>
    </xf>
    <xf numFmtId="1" fontId="0" fillId="0" borderId="39" xfId="0" applyNumberFormat="1" applyBorder="1" applyAlignment="1">
      <alignment/>
    </xf>
    <xf numFmtId="1" fontId="22" fillId="0" borderId="60" xfId="0" applyNumberFormat="1" applyFont="1" applyBorder="1" applyAlignment="1">
      <alignment/>
    </xf>
    <xf numFmtId="1" fontId="39" fillId="0" borderId="0" xfId="0" applyNumberFormat="1" applyFont="1" applyFill="1" applyBorder="1" applyAlignment="1">
      <alignment horizontal="center"/>
    </xf>
    <xf numFmtId="1" fontId="0" fillId="0" borderId="50" xfId="0" applyNumberFormat="1" applyBorder="1" applyAlignment="1">
      <alignment/>
    </xf>
    <xf numFmtId="1" fontId="26" fillId="0" borderId="36" xfId="0" applyNumberFormat="1" applyFont="1" applyBorder="1" applyAlignment="1">
      <alignment/>
    </xf>
    <xf numFmtId="1" fontId="26" fillId="0" borderId="15" xfId="0" applyNumberFormat="1" applyFont="1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1" fontId="26" fillId="0" borderId="14" xfId="0" applyNumberFormat="1" applyFont="1" applyBorder="1" applyAlignment="1">
      <alignment/>
    </xf>
    <xf numFmtId="49" fontId="28" fillId="0" borderId="11" xfId="0" applyNumberFormat="1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0" fontId="23" fillId="0" borderId="63" xfId="0" applyFont="1" applyFill="1" applyBorder="1" applyAlignment="1">
      <alignment/>
    </xf>
    <xf numFmtId="0" fontId="23" fillId="0" borderId="64" xfId="0" applyFont="1" applyFill="1" applyBorder="1" applyAlignment="1">
      <alignment/>
    </xf>
    <xf numFmtId="0" fontId="0" fillId="0" borderId="64" xfId="0" applyFill="1" applyBorder="1" applyAlignment="1">
      <alignment/>
    </xf>
    <xf numFmtId="1" fontId="26" fillId="0" borderId="0" xfId="0" applyNumberFormat="1" applyFont="1" applyBorder="1" applyAlignment="1">
      <alignment/>
    </xf>
    <xf numFmtId="49" fontId="25" fillId="0" borderId="65" xfId="0" applyNumberFormat="1" applyFont="1" applyFill="1" applyBorder="1" applyAlignment="1">
      <alignment horizontal="center"/>
    </xf>
    <xf numFmtId="49" fontId="26" fillId="0" borderId="66" xfId="0" applyNumberFormat="1" applyFont="1" applyFill="1" applyBorder="1" applyAlignment="1">
      <alignment horizontal="center"/>
    </xf>
    <xf numFmtId="0" fontId="22" fillId="0" borderId="67" xfId="0" applyFont="1" applyFill="1" applyBorder="1" applyAlignment="1">
      <alignment/>
    </xf>
    <xf numFmtId="0" fontId="26" fillId="0" borderId="66" xfId="0" applyFont="1" applyFill="1" applyBorder="1" applyAlignment="1">
      <alignment/>
    </xf>
    <xf numFmtId="1" fontId="27" fillId="0" borderId="68" xfId="0" applyNumberFormat="1" applyFont="1" applyBorder="1" applyAlignment="1">
      <alignment/>
    </xf>
    <xf numFmtId="1" fontId="26" fillId="0" borderId="69" xfId="0" applyNumberFormat="1" applyFont="1" applyBorder="1" applyAlignment="1">
      <alignment/>
    </xf>
    <xf numFmtId="1" fontId="26" fillId="0" borderId="70" xfId="0" applyNumberFormat="1" applyFont="1" applyBorder="1" applyAlignment="1">
      <alignment/>
    </xf>
    <xf numFmtId="1" fontId="26" fillId="0" borderId="40" xfId="0" applyNumberFormat="1" applyFont="1" applyBorder="1" applyAlignment="1">
      <alignment/>
    </xf>
    <xf numFmtId="1" fontId="26" fillId="0" borderId="37" xfId="0" applyNumberFormat="1" applyFont="1" applyBorder="1" applyAlignment="1">
      <alignment/>
    </xf>
    <xf numFmtId="1" fontId="40" fillId="0" borderId="15" xfId="0" applyNumberFormat="1" applyFont="1" applyBorder="1" applyAlignment="1">
      <alignment/>
    </xf>
    <xf numFmtId="1" fontId="26" fillId="0" borderId="29" xfId="0" applyNumberFormat="1" applyFont="1" applyBorder="1" applyAlignment="1">
      <alignment/>
    </xf>
    <xf numFmtId="1" fontId="26" fillId="0" borderId="44" xfId="0" applyNumberFormat="1" applyFont="1" applyBorder="1" applyAlignment="1">
      <alignment/>
    </xf>
    <xf numFmtId="49" fontId="39" fillId="0" borderId="51" xfId="0" applyNumberFormat="1" applyFont="1" applyFill="1" applyBorder="1" applyAlignment="1">
      <alignment horizontal="center"/>
    </xf>
    <xf numFmtId="2" fontId="27" fillId="0" borderId="71" xfId="0" applyNumberFormat="1" applyFont="1" applyBorder="1" applyAlignment="1">
      <alignment/>
    </xf>
    <xf numFmtId="0" fontId="23" fillId="0" borderId="72" xfId="0" applyFont="1" applyFill="1" applyBorder="1" applyAlignment="1">
      <alignment/>
    </xf>
    <xf numFmtId="49" fontId="24" fillId="0" borderId="59" xfId="0" applyNumberFormat="1" applyFont="1" applyFill="1" applyBorder="1" applyAlignment="1">
      <alignment horizontal="center"/>
    </xf>
    <xf numFmtId="1" fontId="0" fillId="0" borderId="35" xfId="0" applyNumberFormat="1" applyBorder="1" applyAlignment="1">
      <alignment/>
    </xf>
    <xf numFmtId="0" fontId="23" fillId="0" borderId="23" xfId="0" applyFont="1" applyFill="1" applyBorder="1" applyAlignment="1">
      <alignment/>
    </xf>
    <xf numFmtId="0" fontId="23" fillId="0" borderId="73" xfId="0" applyFont="1" applyFill="1" applyBorder="1" applyAlignment="1">
      <alignment/>
    </xf>
    <xf numFmtId="0" fontId="23" fillId="0" borderId="60" xfId="0" applyFont="1" applyFill="1" applyBorder="1" applyAlignment="1">
      <alignment/>
    </xf>
    <xf numFmtId="1" fontId="22" fillId="0" borderId="74" xfId="0" applyNumberFormat="1" applyFont="1" applyFill="1" applyBorder="1" applyAlignment="1">
      <alignment horizontal="center"/>
    </xf>
    <xf numFmtId="0" fontId="23" fillId="0" borderId="50" xfId="0" applyFont="1" applyFill="1" applyBorder="1" applyAlignment="1">
      <alignment horizontal="right"/>
    </xf>
    <xf numFmtId="49" fontId="28" fillId="0" borderId="75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3" fillId="0" borderId="36" xfId="0" applyFont="1" applyFill="1" applyBorder="1" applyAlignment="1">
      <alignment horizontal="center"/>
    </xf>
    <xf numFmtId="49" fontId="21" fillId="0" borderId="36" xfId="0" applyNumberFormat="1" applyFont="1" applyFill="1" applyBorder="1" applyAlignment="1">
      <alignment horizontal="center"/>
    </xf>
    <xf numFmtId="0" fontId="27" fillId="0" borderId="36" xfId="0" applyFont="1" applyFill="1" applyBorder="1" applyAlignment="1">
      <alignment/>
    </xf>
    <xf numFmtId="1" fontId="0" fillId="0" borderId="76" xfId="0" applyNumberFormat="1" applyBorder="1" applyAlignment="1">
      <alignment/>
    </xf>
    <xf numFmtId="2" fontId="27" fillId="0" borderId="77" xfId="0" applyNumberFormat="1" applyFont="1" applyBorder="1" applyAlignment="1">
      <alignment/>
    </xf>
    <xf numFmtId="2" fontId="0" fillId="0" borderId="71" xfId="0" applyNumberFormat="1" applyBorder="1" applyAlignment="1">
      <alignment/>
    </xf>
    <xf numFmtId="0" fontId="0" fillId="24" borderId="0" xfId="0" applyFill="1" applyAlignment="1">
      <alignment/>
    </xf>
    <xf numFmtId="0" fontId="23" fillId="0" borderId="78" xfId="0" applyFont="1" applyFill="1" applyBorder="1" applyAlignment="1">
      <alignment horizontal="right"/>
    </xf>
    <xf numFmtId="0" fontId="23" fillId="0" borderId="29" xfId="0" applyFont="1" applyFill="1" applyBorder="1" applyAlignment="1">
      <alignment/>
    </xf>
    <xf numFmtId="2" fontId="0" fillId="0" borderId="79" xfId="0" applyNumberFormat="1" applyBorder="1" applyAlignment="1">
      <alignment/>
    </xf>
    <xf numFmtId="0" fontId="23" fillId="0" borderId="55" xfId="0" applyFont="1" applyFill="1" applyBorder="1" applyAlignment="1">
      <alignment horizontal="right"/>
    </xf>
    <xf numFmtId="0" fontId="34" fillId="0" borderId="80" xfId="0" applyFont="1" applyFill="1" applyBorder="1" applyAlignment="1">
      <alignment horizontal="center"/>
    </xf>
    <xf numFmtId="0" fontId="33" fillId="0" borderId="34" xfId="0" applyFont="1" applyFill="1" applyBorder="1" applyAlignment="1">
      <alignment/>
    </xf>
    <xf numFmtId="0" fontId="22" fillId="0" borderId="81" xfId="0" applyFont="1" applyFill="1" applyBorder="1" applyAlignment="1">
      <alignment/>
    </xf>
    <xf numFmtId="1" fontId="22" fillId="0" borderId="81" xfId="0" applyNumberFormat="1" applyFont="1" applyFill="1" applyBorder="1" applyAlignment="1">
      <alignment/>
    </xf>
    <xf numFmtId="2" fontId="0" fillId="0" borderId="82" xfId="0" applyNumberFormat="1" applyBorder="1" applyAlignment="1">
      <alignment/>
    </xf>
    <xf numFmtId="0" fontId="0" fillId="25" borderId="0" xfId="0" applyFill="1" applyAlignment="1">
      <alignment/>
    </xf>
    <xf numFmtId="0" fontId="22" fillId="25" borderId="74" xfId="0" applyFont="1" applyFill="1" applyBorder="1" applyAlignment="1">
      <alignment/>
    </xf>
    <xf numFmtId="0" fontId="39" fillId="25" borderId="0" xfId="0" applyFont="1" applyFill="1" applyBorder="1" applyAlignment="1">
      <alignment horizontal="center"/>
    </xf>
    <xf numFmtId="0" fontId="0" fillId="25" borderId="35" xfId="0" applyFill="1" applyBorder="1" applyAlignment="1">
      <alignment/>
    </xf>
    <xf numFmtId="1" fontId="27" fillId="25" borderId="10" xfId="0" applyNumberFormat="1" applyFont="1" applyFill="1" applyBorder="1" applyAlignment="1">
      <alignment/>
    </xf>
    <xf numFmtId="1" fontId="0" fillId="25" borderId="43" xfId="0" applyNumberFormat="1" applyFill="1" applyBorder="1" applyAlignment="1">
      <alignment/>
    </xf>
    <xf numFmtId="1" fontId="27" fillId="25" borderId="15" xfId="0" applyNumberFormat="1" applyFont="1" applyFill="1" applyBorder="1" applyAlignment="1">
      <alignment/>
    </xf>
    <xf numFmtId="1" fontId="26" fillId="25" borderId="15" xfId="0" applyNumberFormat="1" applyFont="1" applyFill="1" applyBorder="1" applyAlignment="1">
      <alignment/>
    </xf>
    <xf numFmtId="1" fontId="0" fillId="25" borderId="36" xfId="0" applyNumberFormat="1" applyFill="1" applyBorder="1" applyAlignment="1">
      <alignment/>
    </xf>
    <xf numFmtId="1" fontId="27" fillId="25" borderId="36" xfId="0" applyNumberFormat="1" applyFont="1" applyFill="1" applyBorder="1" applyAlignment="1">
      <alignment/>
    </xf>
    <xf numFmtId="1" fontId="0" fillId="25" borderId="29" xfId="0" applyNumberFormat="1" applyFill="1" applyBorder="1" applyAlignment="1">
      <alignment/>
    </xf>
    <xf numFmtId="1" fontId="0" fillId="25" borderId="37" xfId="0" applyNumberFormat="1" applyFill="1" applyBorder="1" applyAlignment="1">
      <alignment/>
    </xf>
    <xf numFmtId="1" fontId="26" fillId="25" borderId="19" xfId="0" applyNumberFormat="1" applyFont="1" applyFill="1" applyBorder="1" applyAlignment="1">
      <alignment/>
    </xf>
    <xf numFmtId="1" fontId="27" fillId="25" borderId="34" xfId="0" applyNumberFormat="1" applyFont="1" applyFill="1" applyBorder="1" applyAlignment="1">
      <alignment/>
    </xf>
    <xf numFmtId="1" fontId="0" fillId="25" borderId="0" xfId="0" applyNumberFormat="1" applyFill="1" applyAlignment="1">
      <alignment/>
    </xf>
    <xf numFmtId="1" fontId="22" fillId="25" borderId="48" xfId="0" applyNumberFormat="1" applyFont="1" applyFill="1" applyBorder="1" applyAlignment="1">
      <alignment/>
    </xf>
    <xf numFmtId="1" fontId="39" fillId="25" borderId="50" xfId="0" applyNumberFormat="1" applyFont="1" applyFill="1" applyBorder="1" applyAlignment="1">
      <alignment horizontal="center"/>
    </xf>
    <xf numFmtId="1" fontId="0" fillId="25" borderId="52" xfId="0" applyNumberFormat="1" applyFill="1" applyBorder="1" applyAlignment="1">
      <alignment/>
    </xf>
    <xf numFmtId="1" fontId="22" fillId="25" borderId="60" xfId="0" applyNumberFormat="1" applyFont="1" applyFill="1" applyBorder="1" applyAlignment="1">
      <alignment/>
    </xf>
    <xf numFmtId="1" fontId="22" fillId="25" borderId="74" xfId="0" applyNumberFormat="1" applyFont="1" applyFill="1" applyBorder="1" applyAlignment="1">
      <alignment/>
    </xf>
    <xf numFmtId="1" fontId="39" fillId="25" borderId="0" xfId="0" applyNumberFormat="1" applyFont="1" applyFill="1" applyBorder="1" applyAlignment="1">
      <alignment horizontal="center"/>
    </xf>
    <xf numFmtId="1" fontId="0" fillId="25" borderId="35" xfId="0" applyNumberFormat="1" applyFill="1" applyBorder="1" applyAlignment="1">
      <alignment/>
    </xf>
    <xf numFmtId="1" fontId="0" fillId="25" borderId="40" xfId="0" applyNumberFormat="1" applyFill="1" applyBorder="1" applyAlignment="1">
      <alignment/>
    </xf>
    <xf numFmtId="1" fontId="0" fillId="25" borderId="29" xfId="0" applyNumberFormat="1" applyFont="1" applyFill="1" applyBorder="1" applyAlignment="1">
      <alignment/>
    </xf>
    <xf numFmtId="1" fontId="26" fillId="25" borderId="29" xfId="0" applyNumberFormat="1" applyFont="1" applyFill="1" applyBorder="1" applyAlignment="1">
      <alignment/>
    </xf>
    <xf numFmtId="1" fontId="22" fillId="25" borderId="81" xfId="0" applyNumberFormat="1" applyFont="1" applyFill="1" applyBorder="1" applyAlignment="1">
      <alignment/>
    </xf>
    <xf numFmtId="1" fontId="22" fillId="25" borderId="46" xfId="0" applyNumberFormat="1" applyFont="1" applyFill="1" applyBorder="1" applyAlignment="1">
      <alignment/>
    </xf>
    <xf numFmtId="1" fontId="39" fillId="25" borderId="47" xfId="0" applyNumberFormat="1" applyFont="1" applyFill="1" applyBorder="1" applyAlignment="1">
      <alignment horizontal="center"/>
    </xf>
    <xf numFmtId="1" fontId="0" fillId="25" borderId="39" xfId="0" applyNumberFormat="1" applyFill="1" applyBorder="1" applyAlignment="1">
      <alignment/>
    </xf>
    <xf numFmtId="1" fontId="0" fillId="25" borderId="19" xfId="0" applyNumberFormat="1" applyFill="1" applyBorder="1" applyAlignment="1">
      <alignment/>
    </xf>
    <xf numFmtId="1" fontId="27" fillId="25" borderId="38" xfId="0" applyNumberFormat="1" applyFont="1" applyFill="1" applyBorder="1" applyAlignment="1">
      <alignment/>
    </xf>
    <xf numFmtId="0" fontId="22" fillId="25" borderId="83" xfId="0" applyFont="1" applyFill="1" applyBorder="1" applyAlignment="1">
      <alignment/>
    </xf>
    <xf numFmtId="0" fontId="39" fillId="25" borderId="41" xfId="0" applyFont="1" applyFill="1" applyBorder="1" applyAlignment="1">
      <alignment horizontal="center"/>
    </xf>
    <xf numFmtId="0" fontId="21" fillId="25" borderId="84" xfId="0" applyFont="1" applyFill="1" applyBorder="1" applyAlignment="1">
      <alignment horizontal="center"/>
    </xf>
    <xf numFmtId="1" fontId="27" fillId="25" borderId="29" xfId="0" applyNumberFormat="1" applyFont="1" applyFill="1" applyBorder="1" applyAlignment="1">
      <alignment/>
    </xf>
    <xf numFmtId="1" fontId="27" fillId="25" borderId="37" xfId="0" applyNumberFormat="1" applyFont="1" applyFill="1" applyBorder="1" applyAlignment="1">
      <alignment/>
    </xf>
    <xf numFmtId="1" fontId="26" fillId="25" borderId="36" xfId="0" applyNumberFormat="1" applyFont="1" applyFill="1" applyBorder="1" applyAlignment="1">
      <alignment/>
    </xf>
    <xf numFmtId="0" fontId="21" fillId="25" borderId="35" xfId="0" applyFont="1" applyFill="1" applyBorder="1" applyAlignment="1">
      <alignment horizontal="center"/>
    </xf>
    <xf numFmtId="1" fontId="26" fillId="0" borderId="85" xfId="0" applyNumberFormat="1" applyFont="1" applyBorder="1" applyAlignment="1">
      <alignment/>
    </xf>
    <xf numFmtId="0" fontId="22" fillId="25" borderId="46" xfId="0" applyFont="1" applyFill="1" applyBorder="1" applyAlignment="1">
      <alignment/>
    </xf>
    <xf numFmtId="0" fontId="39" fillId="25" borderId="47" xfId="0" applyFont="1" applyFill="1" applyBorder="1" applyAlignment="1">
      <alignment horizontal="center"/>
    </xf>
    <xf numFmtId="0" fontId="0" fillId="25" borderId="39" xfId="0" applyFill="1" applyBorder="1" applyAlignment="1">
      <alignment/>
    </xf>
    <xf numFmtId="1" fontId="0" fillId="25" borderId="62" xfId="0" applyNumberFormat="1" applyFill="1" applyBorder="1" applyAlignment="1">
      <alignment/>
    </xf>
    <xf numFmtId="1" fontId="22" fillId="25" borderId="62" xfId="0" applyNumberFormat="1" applyFont="1" applyFill="1" applyBorder="1" applyAlignment="1">
      <alignment/>
    </xf>
    <xf numFmtId="1" fontId="27" fillId="25" borderId="62" xfId="0" applyNumberFormat="1" applyFont="1" applyFill="1" applyBorder="1" applyAlignment="1">
      <alignment/>
    </xf>
    <xf numFmtId="1" fontId="0" fillId="25" borderId="62" xfId="0" applyNumberFormat="1" applyFont="1" applyFill="1" applyBorder="1" applyAlignment="1">
      <alignment/>
    </xf>
    <xf numFmtId="1" fontId="0" fillId="25" borderId="86" xfId="0" applyNumberFormat="1" applyFill="1" applyBorder="1" applyAlignment="1">
      <alignment/>
    </xf>
    <xf numFmtId="1" fontId="0" fillId="25" borderId="87" xfId="0" applyNumberFormat="1" applyFill="1" applyBorder="1" applyAlignment="1">
      <alignment/>
    </xf>
    <xf numFmtId="1" fontId="0" fillId="25" borderId="31" xfId="0" applyNumberFormat="1" applyFill="1" applyBorder="1" applyAlignment="1">
      <alignment/>
    </xf>
    <xf numFmtId="49" fontId="32" fillId="0" borderId="88" xfId="0" applyNumberFormat="1" applyFont="1" applyFill="1" applyBorder="1" applyAlignment="1">
      <alignment horizontal="left" vertical="center"/>
    </xf>
    <xf numFmtId="49" fontId="32" fillId="0" borderId="89" xfId="0" applyNumberFormat="1" applyFont="1" applyFill="1" applyBorder="1" applyAlignment="1">
      <alignment horizontal="left" vertical="center"/>
    </xf>
    <xf numFmtId="49" fontId="32" fillId="0" borderId="90" xfId="0" applyNumberFormat="1" applyFont="1" applyFill="1" applyBorder="1" applyAlignment="1">
      <alignment horizontal="left" vertical="center"/>
    </xf>
    <xf numFmtId="49" fontId="32" fillId="0" borderId="91" xfId="0" applyNumberFormat="1" applyFont="1" applyFill="1" applyBorder="1" applyAlignment="1">
      <alignment horizontal="left" vertical="center"/>
    </xf>
    <xf numFmtId="49" fontId="20" fillId="0" borderId="92" xfId="0" applyNumberFormat="1" applyFont="1" applyFill="1" applyBorder="1" applyAlignment="1">
      <alignment horizontal="left" vertical="center"/>
    </xf>
    <xf numFmtId="49" fontId="20" fillId="0" borderId="93" xfId="0" applyNumberFormat="1" applyFont="1" applyFill="1" applyBorder="1" applyAlignment="1">
      <alignment horizontal="left" vertical="center"/>
    </xf>
    <xf numFmtId="49" fontId="20" fillId="0" borderId="94" xfId="0" applyNumberFormat="1" applyFont="1" applyFill="1" applyBorder="1" applyAlignment="1">
      <alignment horizontal="left" vertical="center"/>
    </xf>
    <xf numFmtId="49" fontId="20" fillId="0" borderId="56" xfId="0" applyNumberFormat="1" applyFont="1" applyFill="1" applyBorder="1" applyAlignment="1">
      <alignment horizontal="left" vertical="center"/>
    </xf>
    <xf numFmtId="49" fontId="20" fillId="0" borderId="36" xfId="0" applyNumberFormat="1" applyFont="1" applyFill="1" applyBorder="1" applyAlignment="1">
      <alignment horizontal="left" vertical="center"/>
    </xf>
    <xf numFmtId="49" fontId="20" fillId="0" borderId="43" xfId="0" applyNumberFormat="1" applyFont="1" applyFill="1" applyBorder="1" applyAlignment="1">
      <alignment horizontal="left" vertical="center"/>
    </xf>
    <xf numFmtId="49" fontId="20" fillId="0" borderId="88" xfId="0" applyNumberFormat="1" applyFont="1" applyFill="1" applyBorder="1" applyAlignment="1">
      <alignment horizontal="left" vertical="center"/>
    </xf>
    <xf numFmtId="49" fontId="20" fillId="0" borderId="89" xfId="0" applyNumberFormat="1" applyFont="1" applyFill="1" applyBorder="1" applyAlignment="1">
      <alignment horizontal="left" vertical="center"/>
    </xf>
    <xf numFmtId="49" fontId="20" fillId="0" borderId="95" xfId="0" applyNumberFormat="1" applyFont="1" applyFill="1" applyBorder="1" applyAlignment="1">
      <alignment horizontal="left" vertical="center"/>
    </xf>
    <xf numFmtId="49" fontId="20" fillId="0" borderId="90" xfId="0" applyNumberFormat="1" applyFont="1" applyFill="1" applyBorder="1" applyAlignment="1">
      <alignment horizontal="left" vertical="center"/>
    </xf>
    <xf numFmtId="49" fontId="20" fillId="0" borderId="91" xfId="0" applyNumberFormat="1" applyFont="1" applyFill="1" applyBorder="1" applyAlignment="1">
      <alignment horizontal="left" vertical="center"/>
    </xf>
    <xf numFmtId="49" fontId="20" fillId="0" borderId="96" xfId="0" applyNumberFormat="1" applyFont="1" applyFill="1" applyBorder="1" applyAlignment="1">
      <alignment horizontal="left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77"/>
  <sheetViews>
    <sheetView tabSelected="1" zoomScalePageLayoutView="0" workbookViewId="0" topLeftCell="A59">
      <selection activeCell="N148" sqref="N148"/>
    </sheetView>
  </sheetViews>
  <sheetFormatPr defaultColWidth="9.00390625" defaultRowHeight="12.75"/>
  <cols>
    <col min="1" max="1" width="3.25390625" style="0" customWidth="1"/>
    <col min="2" max="2" width="2.75390625" style="0" customWidth="1"/>
    <col min="3" max="3" width="3.75390625" style="0" customWidth="1"/>
    <col min="4" max="4" width="4.875" style="0" customWidth="1"/>
    <col min="5" max="5" width="4.125" style="0" customWidth="1"/>
    <col min="6" max="6" width="7.375" style="0" customWidth="1"/>
    <col min="7" max="7" width="34.875" style="0" customWidth="1"/>
    <col min="8" max="8" width="15.875" style="0" customWidth="1"/>
    <col min="9" max="9" width="15.625" style="0" customWidth="1"/>
    <col min="10" max="10" width="15.00390625" style="0" customWidth="1"/>
    <col min="11" max="12" width="11.875" style="182" customWidth="1"/>
    <col min="13" max="13" width="13.125" style="182" customWidth="1"/>
    <col min="14" max="14" width="13.00390625" style="0" customWidth="1"/>
  </cols>
  <sheetData>
    <row r="2" spans="1:7" ht="18.75" customHeight="1" thickBot="1">
      <c r="A2" s="1" t="s">
        <v>107</v>
      </c>
      <c r="B2" s="3"/>
      <c r="C2" s="3"/>
      <c r="D2" s="3"/>
      <c r="E2" s="3"/>
      <c r="F2" s="3"/>
      <c r="G2" s="67" t="s">
        <v>153</v>
      </c>
    </row>
    <row r="3" spans="2:14" ht="12.75" customHeight="1" thickBot="1">
      <c r="B3" s="241" t="s">
        <v>0</v>
      </c>
      <c r="C3" s="242"/>
      <c r="D3" s="242"/>
      <c r="E3" s="242"/>
      <c r="F3" s="242"/>
      <c r="G3" s="243"/>
      <c r="H3" s="103"/>
      <c r="I3" s="101"/>
      <c r="J3" s="109"/>
      <c r="K3" s="183"/>
      <c r="L3" s="213"/>
      <c r="M3" s="221"/>
      <c r="N3" s="104"/>
    </row>
    <row r="4" spans="2:14" ht="12.75" customHeight="1">
      <c r="B4" s="244"/>
      <c r="C4" s="245"/>
      <c r="D4" s="245"/>
      <c r="E4" s="245"/>
      <c r="F4" s="245"/>
      <c r="G4" s="246"/>
      <c r="H4" s="105" t="s">
        <v>116</v>
      </c>
      <c r="I4" s="102" t="s">
        <v>116</v>
      </c>
      <c r="J4" s="102" t="s">
        <v>131</v>
      </c>
      <c r="K4" s="184" t="s">
        <v>112</v>
      </c>
      <c r="L4" s="214" t="s">
        <v>112</v>
      </c>
      <c r="M4" s="222" t="s">
        <v>133</v>
      </c>
      <c r="N4" s="154" t="s">
        <v>139</v>
      </c>
    </row>
    <row r="5" spans="2:14" ht="12.75">
      <c r="B5" s="50"/>
      <c r="C5" s="5" t="s">
        <v>2</v>
      </c>
      <c r="D5" s="5" t="s">
        <v>3</v>
      </c>
      <c r="E5" s="5" t="s">
        <v>4</v>
      </c>
      <c r="F5" s="6"/>
      <c r="G5" s="6"/>
      <c r="H5" s="105" t="s">
        <v>118</v>
      </c>
      <c r="I5" s="102" t="s">
        <v>119</v>
      </c>
      <c r="J5" s="102" t="s">
        <v>120</v>
      </c>
      <c r="K5" s="184" t="s">
        <v>121</v>
      </c>
      <c r="L5" s="214" t="s">
        <v>141</v>
      </c>
      <c r="M5" s="222" t="s">
        <v>154</v>
      </c>
      <c r="N5" s="106" t="s">
        <v>140</v>
      </c>
    </row>
    <row r="6" spans="2:14" ht="13.5" thickBot="1">
      <c r="B6" s="80"/>
      <c r="C6" s="81"/>
      <c r="D6" s="82"/>
      <c r="E6" s="81" t="s">
        <v>5</v>
      </c>
      <c r="F6" s="83" t="s">
        <v>6</v>
      </c>
      <c r="G6" s="83"/>
      <c r="H6" s="107"/>
      <c r="I6" s="88"/>
      <c r="J6" s="88"/>
      <c r="K6" s="185"/>
      <c r="L6" s="215" t="s">
        <v>142</v>
      </c>
      <c r="M6" s="223"/>
      <c r="N6" s="108"/>
    </row>
    <row r="7" spans="2:14" ht="12.75">
      <c r="B7" s="63">
        <v>1</v>
      </c>
      <c r="C7" s="9" t="s">
        <v>7</v>
      </c>
      <c r="D7" s="10"/>
      <c r="E7" s="11"/>
      <c r="F7" s="12" t="s">
        <v>8</v>
      </c>
      <c r="G7" s="13"/>
      <c r="H7" s="14">
        <f aca="true" t="shared" si="0" ref="H7:M7">H9+H11+H17</f>
        <v>165746</v>
      </c>
      <c r="I7" s="14">
        <f t="shared" si="0"/>
        <v>184776</v>
      </c>
      <c r="J7" s="14">
        <f t="shared" si="0"/>
        <v>188250</v>
      </c>
      <c r="K7" s="186">
        <f t="shared" si="0"/>
        <v>206013</v>
      </c>
      <c r="L7" s="186">
        <f t="shared" si="0"/>
        <v>206013</v>
      </c>
      <c r="M7" s="186">
        <f t="shared" si="0"/>
        <v>205830</v>
      </c>
      <c r="N7" s="155">
        <f>M7/L7*100</f>
        <v>99.9111706542791</v>
      </c>
    </row>
    <row r="8" spans="2:14" ht="12.75">
      <c r="B8" s="63">
        <v>2</v>
      </c>
      <c r="C8" s="15" t="s">
        <v>9</v>
      </c>
      <c r="D8" s="16"/>
      <c r="E8" s="17"/>
      <c r="F8" s="18" t="s">
        <v>10</v>
      </c>
      <c r="G8" s="19"/>
      <c r="H8" s="84"/>
      <c r="I8" s="84"/>
      <c r="J8" s="14"/>
      <c r="K8" s="187"/>
      <c r="L8" s="191">
        <f>K8</f>
        <v>0</v>
      </c>
      <c r="M8" s="224"/>
      <c r="N8" s="155"/>
    </row>
    <row r="9" spans="2:14" ht="12" customHeight="1">
      <c r="B9" s="63">
        <v>3</v>
      </c>
      <c r="C9" s="15"/>
      <c r="D9" s="16" t="s">
        <v>11</v>
      </c>
      <c r="E9" s="17" t="s">
        <v>12</v>
      </c>
      <c r="F9" s="20" t="s">
        <v>13</v>
      </c>
      <c r="G9" s="19"/>
      <c r="H9" s="84">
        <v>120468</v>
      </c>
      <c r="I9" s="84">
        <v>142581</v>
      </c>
      <c r="J9" s="132">
        <v>146005</v>
      </c>
      <c r="K9" s="187">
        <v>156469</v>
      </c>
      <c r="L9" s="191">
        <f>K9</f>
        <v>156469</v>
      </c>
      <c r="M9" s="225">
        <v>162835</v>
      </c>
      <c r="N9" s="155">
        <f aca="true" t="shared" si="1" ref="N8:N71">M9/L9*100</f>
        <v>104.06853753778704</v>
      </c>
    </row>
    <row r="10" spans="2:14" ht="12.75" customHeight="1" hidden="1">
      <c r="B10" s="63">
        <v>4</v>
      </c>
      <c r="C10" s="22"/>
      <c r="D10" s="22"/>
      <c r="E10" s="23"/>
      <c r="F10" s="24"/>
      <c r="G10" s="19"/>
      <c r="H10" s="84"/>
      <c r="I10" s="84"/>
      <c r="J10" s="14"/>
      <c r="K10" s="187"/>
      <c r="L10" s="191">
        <f>K10</f>
        <v>0</v>
      </c>
      <c r="M10" s="224"/>
      <c r="N10" s="155" t="e">
        <f t="shared" si="1"/>
        <v>#DIV/0!</v>
      </c>
    </row>
    <row r="11" spans="2:14" ht="12.75">
      <c r="B11" s="63">
        <v>4</v>
      </c>
      <c r="C11" s="15" t="s">
        <v>14</v>
      </c>
      <c r="D11" s="22"/>
      <c r="E11" s="17"/>
      <c r="F11" s="18" t="s">
        <v>15</v>
      </c>
      <c r="G11" s="19"/>
      <c r="H11" s="14">
        <f>H12</f>
        <v>29620</v>
      </c>
      <c r="I11" s="14">
        <f>I12</f>
        <v>28200</v>
      </c>
      <c r="J11" s="14">
        <f>J12</f>
        <v>29819</v>
      </c>
      <c r="K11" s="188">
        <f>K12</f>
        <v>37569</v>
      </c>
      <c r="L11" s="191">
        <f>K11</f>
        <v>37569</v>
      </c>
      <c r="M11" s="226">
        <f>M12</f>
        <v>29587</v>
      </c>
      <c r="N11" s="155">
        <f t="shared" si="1"/>
        <v>78.753759748729</v>
      </c>
    </row>
    <row r="12" spans="2:14" ht="12.75">
      <c r="B12" s="63">
        <v>5</v>
      </c>
      <c r="C12" s="22"/>
      <c r="D12" s="22" t="s">
        <v>16</v>
      </c>
      <c r="E12" s="17"/>
      <c r="F12" s="20" t="s">
        <v>17</v>
      </c>
      <c r="G12" s="19"/>
      <c r="H12" s="21">
        <f aca="true" t="shared" si="2" ref="H12:M12">H13+H14+H15+H16</f>
        <v>29620</v>
      </c>
      <c r="I12" s="21">
        <f t="shared" si="2"/>
        <v>28200</v>
      </c>
      <c r="J12" s="21">
        <f t="shared" si="2"/>
        <v>29819</v>
      </c>
      <c r="K12" s="189">
        <f t="shared" si="2"/>
        <v>37569</v>
      </c>
      <c r="L12" s="189">
        <f t="shared" si="2"/>
        <v>37569</v>
      </c>
      <c r="M12" s="189">
        <f t="shared" si="2"/>
        <v>29587</v>
      </c>
      <c r="N12" s="155">
        <f t="shared" si="1"/>
        <v>78.753759748729</v>
      </c>
    </row>
    <row r="13" spans="2:14" ht="12.75">
      <c r="B13" s="63">
        <v>6</v>
      </c>
      <c r="C13" s="22"/>
      <c r="D13" s="22"/>
      <c r="E13" s="17" t="s">
        <v>18</v>
      </c>
      <c r="F13" s="20" t="s">
        <v>19</v>
      </c>
      <c r="G13" s="19"/>
      <c r="H13" s="84">
        <v>21484</v>
      </c>
      <c r="I13" s="84">
        <v>21560</v>
      </c>
      <c r="J13" s="132">
        <v>22940</v>
      </c>
      <c r="K13" s="190">
        <v>24000</v>
      </c>
      <c r="L13" s="191">
        <f>K13</f>
        <v>24000</v>
      </c>
      <c r="M13" s="191">
        <v>21307</v>
      </c>
      <c r="N13" s="155">
        <f t="shared" si="1"/>
        <v>88.77916666666667</v>
      </c>
    </row>
    <row r="14" spans="2:14" ht="12.75">
      <c r="B14" s="63">
        <v>7</v>
      </c>
      <c r="C14" s="22"/>
      <c r="D14" s="22"/>
      <c r="E14" s="17" t="s">
        <v>20</v>
      </c>
      <c r="F14" s="20" t="s">
        <v>21</v>
      </c>
      <c r="G14" s="19"/>
      <c r="H14" s="84">
        <v>5889</v>
      </c>
      <c r="I14" s="84">
        <v>5221</v>
      </c>
      <c r="J14" s="132">
        <v>5238</v>
      </c>
      <c r="K14" s="190">
        <v>7500</v>
      </c>
      <c r="L14" s="191">
        <f>K14</f>
        <v>7500</v>
      </c>
      <c r="M14" s="224">
        <v>7752</v>
      </c>
      <c r="N14" s="155">
        <f t="shared" si="1"/>
        <v>103.36000000000001</v>
      </c>
    </row>
    <row r="15" spans="2:14" ht="12.75">
      <c r="B15" s="63">
        <v>8</v>
      </c>
      <c r="C15" s="16"/>
      <c r="D15" s="22"/>
      <c r="E15" s="17" t="s">
        <v>12</v>
      </c>
      <c r="F15" s="25" t="s">
        <v>22</v>
      </c>
      <c r="G15" s="19"/>
      <c r="H15" s="84">
        <v>44</v>
      </c>
      <c r="I15" s="84">
        <v>19</v>
      </c>
      <c r="J15" s="132">
        <v>19</v>
      </c>
      <c r="K15" s="190">
        <v>19</v>
      </c>
      <c r="L15" s="191">
        <f>K15</f>
        <v>19</v>
      </c>
      <c r="M15" s="224">
        <v>19</v>
      </c>
      <c r="N15" s="155">
        <f t="shared" si="1"/>
        <v>100</v>
      </c>
    </row>
    <row r="16" spans="2:14" ht="12.75">
      <c r="B16" s="63">
        <v>9</v>
      </c>
      <c r="C16" s="16"/>
      <c r="D16" s="22"/>
      <c r="E16" s="17"/>
      <c r="F16" s="20" t="s">
        <v>23</v>
      </c>
      <c r="G16" s="19"/>
      <c r="H16" s="84">
        <v>2203</v>
      </c>
      <c r="I16" s="84">
        <v>1400</v>
      </c>
      <c r="J16" s="132">
        <v>1622</v>
      </c>
      <c r="K16" s="190">
        <v>6050</v>
      </c>
      <c r="L16" s="191">
        <f>K16</f>
        <v>6050</v>
      </c>
      <c r="M16" s="227">
        <v>509</v>
      </c>
      <c r="N16" s="155">
        <f t="shared" si="1"/>
        <v>8.413223140495868</v>
      </c>
    </row>
    <row r="17" spans="2:14" ht="12.75">
      <c r="B17" s="63">
        <v>10</v>
      </c>
      <c r="C17" s="15" t="s">
        <v>24</v>
      </c>
      <c r="D17" s="22"/>
      <c r="E17" s="17"/>
      <c r="F17" s="18" t="s">
        <v>25</v>
      </c>
      <c r="G17" s="19"/>
      <c r="H17" s="14">
        <f>H18+H19+H20+H21+H22+H23</f>
        <v>15658</v>
      </c>
      <c r="I17" s="14">
        <f>I18+I19+I20+I21+I22+I23</f>
        <v>13995</v>
      </c>
      <c r="J17" s="14">
        <f>SUM(J18:J24)</f>
        <v>12426</v>
      </c>
      <c r="K17" s="191">
        <f>K18+K19+K20+K21+K22+K23</f>
        <v>11975</v>
      </c>
      <c r="L17" s="191">
        <f>L18+L19+L20+L21+L22+L23</f>
        <v>11975</v>
      </c>
      <c r="M17" s="191">
        <f>M18+M19+M20+M21+M22+M23+M24</f>
        <v>13408</v>
      </c>
      <c r="N17" s="155">
        <f t="shared" si="1"/>
        <v>111.96659707724426</v>
      </c>
    </row>
    <row r="18" spans="2:14" ht="12.75">
      <c r="B18" s="63">
        <v>11</v>
      </c>
      <c r="C18" s="22"/>
      <c r="D18" s="22" t="s">
        <v>26</v>
      </c>
      <c r="E18" s="17" t="s">
        <v>18</v>
      </c>
      <c r="F18" s="20" t="s">
        <v>27</v>
      </c>
      <c r="G18" s="19"/>
      <c r="H18" s="84">
        <v>670</v>
      </c>
      <c r="I18" s="84">
        <v>640</v>
      </c>
      <c r="J18" s="132">
        <v>694</v>
      </c>
      <c r="K18" s="190">
        <v>700</v>
      </c>
      <c r="L18" s="191">
        <f aca="true" t="shared" si="3" ref="L18:L24">K18</f>
        <v>700</v>
      </c>
      <c r="M18" s="224">
        <v>700</v>
      </c>
      <c r="N18" s="155">
        <f t="shared" si="1"/>
        <v>100</v>
      </c>
    </row>
    <row r="19" spans="2:14" ht="12.75">
      <c r="B19" s="63">
        <v>12</v>
      </c>
      <c r="C19" s="22"/>
      <c r="D19" s="22"/>
      <c r="E19" s="17" t="s">
        <v>12</v>
      </c>
      <c r="F19" s="20" t="s">
        <v>28</v>
      </c>
      <c r="G19" s="19"/>
      <c r="H19" s="84">
        <v>4500</v>
      </c>
      <c r="I19" s="84">
        <v>3100</v>
      </c>
      <c r="J19" s="132">
        <v>801</v>
      </c>
      <c r="K19" s="190">
        <v>400</v>
      </c>
      <c r="L19" s="191">
        <f t="shared" si="3"/>
        <v>400</v>
      </c>
      <c r="M19" s="224">
        <v>0</v>
      </c>
      <c r="N19" s="155">
        <f t="shared" si="1"/>
        <v>0</v>
      </c>
    </row>
    <row r="20" spans="2:14" ht="12.75">
      <c r="B20" s="63">
        <v>13</v>
      </c>
      <c r="C20" s="22"/>
      <c r="D20" s="22"/>
      <c r="E20" s="17" t="s">
        <v>29</v>
      </c>
      <c r="F20" s="20" t="s">
        <v>30</v>
      </c>
      <c r="G20" s="19"/>
      <c r="H20" s="84">
        <v>46</v>
      </c>
      <c r="I20" s="84">
        <v>35</v>
      </c>
      <c r="J20" s="132">
        <v>26</v>
      </c>
      <c r="K20" s="190">
        <v>50</v>
      </c>
      <c r="L20" s="191">
        <f t="shared" si="3"/>
        <v>50</v>
      </c>
      <c r="M20" s="224">
        <v>59</v>
      </c>
      <c r="N20" s="155">
        <f t="shared" si="1"/>
        <v>118</v>
      </c>
    </row>
    <row r="21" spans="2:14" ht="12.75">
      <c r="B21" s="63">
        <v>14</v>
      </c>
      <c r="C21" s="22"/>
      <c r="D21" s="22"/>
      <c r="E21" s="17" t="s">
        <v>31</v>
      </c>
      <c r="F21" s="20" t="s">
        <v>32</v>
      </c>
      <c r="G21" s="19"/>
      <c r="H21" s="84">
        <v>627</v>
      </c>
      <c r="I21" s="84">
        <v>483</v>
      </c>
      <c r="J21" s="132">
        <v>506</v>
      </c>
      <c r="K21" s="190">
        <v>500</v>
      </c>
      <c r="L21" s="191">
        <f t="shared" si="3"/>
        <v>500</v>
      </c>
      <c r="M21" s="224">
        <v>2014</v>
      </c>
      <c r="N21" s="155">
        <f t="shared" si="1"/>
        <v>402.79999999999995</v>
      </c>
    </row>
    <row r="22" spans="2:14" ht="12.75">
      <c r="B22" s="63">
        <v>15</v>
      </c>
      <c r="C22" s="22"/>
      <c r="D22" s="22"/>
      <c r="E22" s="17" t="s">
        <v>33</v>
      </c>
      <c r="F22" s="20" t="s">
        <v>34</v>
      </c>
      <c r="G22" s="19"/>
      <c r="H22" s="84">
        <v>9570</v>
      </c>
      <c r="I22" s="84">
        <v>9677</v>
      </c>
      <c r="J22" s="132">
        <v>9846</v>
      </c>
      <c r="K22" s="190">
        <v>10000</v>
      </c>
      <c r="L22" s="191">
        <f t="shared" si="3"/>
        <v>10000</v>
      </c>
      <c r="M22" s="227">
        <v>9874</v>
      </c>
      <c r="N22" s="155">
        <f t="shared" si="1"/>
        <v>98.74000000000001</v>
      </c>
    </row>
    <row r="23" spans="2:14" ht="12.75">
      <c r="B23" s="63">
        <v>16</v>
      </c>
      <c r="C23" s="23"/>
      <c r="D23" s="22"/>
      <c r="E23" s="17"/>
      <c r="F23" s="20" t="s">
        <v>35</v>
      </c>
      <c r="G23" s="19"/>
      <c r="H23" s="84">
        <v>245</v>
      </c>
      <c r="I23" s="84">
        <v>60</v>
      </c>
      <c r="J23" s="132">
        <v>313</v>
      </c>
      <c r="K23" s="190">
        <v>325</v>
      </c>
      <c r="L23" s="191">
        <f t="shared" si="3"/>
        <v>325</v>
      </c>
      <c r="M23" s="227">
        <v>55</v>
      </c>
      <c r="N23" s="155">
        <f t="shared" si="1"/>
        <v>16.923076923076923</v>
      </c>
    </row>
    <row r="24" spans="2:14" ht="12.75">
      <c r="B24" s="63"/>
      <c r="C24" s="23"/>
      <c r="D24" s="22"/>
      <c r="E24" s="17"/>
      <c r="F24" s="20" t="s">
        <v>132</v>
      </c>
      <c r="G24" s="19"/>
      <c r="H24" s="133"/>
      <c r="I24" s="134"/>
      <c r="J24" s="132">
        <v>240</v>
      </c>
      <c r="K24" s="190">
        <v>300</v>
      </c>
      <c r="L24" s="191">
        <f t="shared" si="3"/>
        <v>300</v>
      </c>
      <c r="M24" s="227">
        <v>706</v>
      </c>
      <c r="N24" s="155">
        <f t="shared" si="1"/>
        <v>235.33333333333334</v>
      </c>
    </row>
    <row r="25" spans="2:17" ht="12.75">
      <c r="B25" s="63">
        <v>17</v>
      </c>
      <c r="C25" s="26" t="s">
        <v>36</v>
      </c>
      <c r="D25" s="27"/>
      <c r="E25" s="28"/>
      <c r="F25" s="29" t="s">
        <v>37</v>
      </c>
      <c r="G25" s="30"/>
      <c r="H25" s="14">
        <f aca="true" t="shared" si="4" ref="H25:M25">H26+H30+H43+H45</f>
        <v>8231</v>
      </c>
      <c r="I25" s="14">
        <f t="shared" si="4"/>
        <v>10915</v>
      </c>
      <c r="J25" s="14">
        <f t="shared" si="4"/>
        <v>14900</v>
      </c>
      <c r="K25" s="191">
        <f t="shared" si="4"/>
        <v>14805</v>
      </c>
      <c r="L25" s="191">
        <f t="shared" si="4"/>
        <v>14805</v>
      </c>
      <c r="M25" s="191">
        <f t="shared" si="4"/>
        <v>19440</v>
      </c>
      <c r="N25" s="155">
        <f t="shared" si="1"/>
        <v>131.30699088145897</v>
      </c>
      <c r="P25" s="172"/>
      <c r="Q25" t="s">
        <v>145</v>
      </c>
    </row>
    <row r="26" spans="2:14" ht="12.75">
      <c r="B26" s="63">
        <v>18</v>
      </c>
      <c r="C26" s="15" t="s">
        <v>38</v>
      </c>
      <c r="D26" s="15"/>
      <c r="E26" s="17"/>
      <c r="F26" s="18" t="s">
        <v>39</v>
      </c>
      <c r="G26" s="19"/>
      <c r="H26" s="14">
        <f aca="true" t="shared" si="5" ref="H26:M26">H27</f>
        <v>3317</v>
      </c>
      <c r="I26" s="14">
        <f t="shared" si="5"/>
        <v>7643</v>
      </c>
      <c r="J26" s="14">
        <f t="shared" si="5"/>
        <v>2164</v>
      </c>
      <c r="K26" s="191">
        <f t="shared" si="5"/>
        <v>2200</v>
      </c>
      <c r="L26" s="191">
        <f t="shared" si="5"/>
        <v>2200</v>
      </c>
      <c r="M26" s="191">
        <f t="shared" si="5"/>
        <v>4729</v>
      </c>
      <c r="N26" s="155">
        <f t="shared" si="1"/>
        <v>214.95454545454544</v>
      </c>
    </row>
    <row r="27" spans="2:14" ht="12.75">
      <c r="B27" s="63">
        <v>19</v>
      </c>
      <c r="C27" s="15"/>
      <c r="D27" s="15" t="s">
        <v>40</v>
      </c>
      <c r="E27" s="17"/>
      <c r="F27" s="31" t="s">
        <v>41</v>
      </c>
      <c r="G27" s="19"/>
      <c r="H27" s="21">
        <f>H28+H29</f>
        <v>3317</v>
      </c>
      <c r="I27" s="21">
        <f>I28+I29</f>
        <v>7643</v>
      </c>
      <c r="J27" s="21">
        <f>J28+J29</f>
        <v>2164</v>
      </c>
      <c r="K27" s="189">
        <f>K28+K29</f>
        <v>2200</v>
      </c>
      <c r="L27" s="189">
        <f>L28+L29</f>
        <v>2200</v>
      </c>
      <c r="M27" s="189">
        <v>4729</v>
      </c>
      <c r="N27" s="155">
        <f t="shared" si="1"/>
        <v>214.95454545454544</v>
      </c>
    </row>
    <row r="28" spans="2:14" ht="12.75">
      <c r="B28" s="63">
        <v>20</v>
      </c>
      <c r="C28" s="15"/>
      <c r="D28" s="16"/>
      <c r="E28" s="17" t="s">
        <v>20</v>
      </c>
      <c r="F28" s="20" t="s">
        <v>42</v>
      </c>
      <c r="G28" s="19"/>
      <c r="H28" s="84">
        <v>2871</v>
      </c>
      <c r="I28" s="84">
        <v>2447</v>
      </c>
      <c r="J28" s="132">
        <v>1686</v>
      </c>
      <c r="K28" s="190">
        <v>1700</v>
      </c>
      <c r="L28" s="191">
        <f>K28</f>
        <v>1700</v>
      </c>
      <c r="M28" s="224">
        <v>2600</v>
      </c>
      <c r="N28" s="155">
        <f t="shared" si="1"/>
        <v>152.94117647058823</v>
      </c>
    </row>
    <row r="29" spans="2:14" ht="12.75">
      <c r="B29" s="63">
        <v>21</v>
      </c>
      <c r="C29" s="15"/>
      <c r="D29" s="16"/>
      <c r="E29" s="17" t="s">
        <v>12</v>
      </c>
      <c r="F29" s="20" t="s">
        <v>43</v>
      </c>
      <c r="G29" s="19"/>
      <c r="H29" s="84">
        <v>446</v>
      </c>
      <c r="I29" s="84">
        <v>5196</v>
      </c>
      <c r="J29" s="132">
        <v>478</v>
      </c>
      <c r="K29" s="190">
        <v>500</v>
      </c>
      <c r="L29" s="191">
        <f>K29</f>
        <v>500</v>
      </c>
      <c r="M29" s="224">
        <v>2129</v>
      </c>
      <c r="N29" s="155">
        <f t="shared" si="1"/>
        <v>425.8</v>
      </c>
    </row>
    <row r="30" spans="2:14" ht="12.75">
      <c r="B30" s="63">
        <v>22</v>
      </c>
      <c r="C30" s="15" t="s">
        <v>44</v>
      </c>
      <c r="D30" s="15"/>
      <c r="E30" s="32"/>
      <c r="F30" s="18" t="s">
        <v>45</v>
      </c>
      <c r="G30" s="19"/>
      <c r="H30" s="14">
        <f aca="true" t="shared" si="6" ref="H30:M30">SUM(H31:H42)</f>
        <v>4413</v>
      </c>
      <c r="I30" s="14">
        <f t="shared" si="6"/>
        <v>3065</v>
      </c>
      <c r="J30" s="14">
        <f t="shared" si="6"/>
        <v>7884</v>
      </c>
      <c r="K30" s="191">
        <f t="shared" si="6"/>
        <v>5800</v>
      </c>
      <c r="L30" s="191">
        <f t="shared" si="6"/>
        <v>5800</v>
      </c>
      <c r="M30" s="191">
        <f t="shared" si="6"/>
        <v>4383</v>
      </c>
      <c r="N30" s="155">
        <f t="shared" si="1"/>
        <v>75.56896551724138</v>
      </c>
    </row>
    <row r="31" spans="2:14" ht="12.75">
      <c r="B31" s="63">
        <v>23</v>
      </c>
      <c r="C31" s="15"/>
      <c r="D31" s="16" t="s">
        <v>46</v>
      </c>
      <c r="E31" s="17" t="s">
        <v>47</v>
      </c>
      <c r="F31" s="20" t="s">
        <v>48</v>
      </c>
      <c r="G31" s="19"/>
      <c r="H31" s="84">
        <v>207</v>
      </c>
      <c r="I31" s="84">
        <v>203</v>
      </c>
      <c r="J31" s="132">
        <v>450</v>
      </c>
      <c r="K31" s="190">
        <v>500</v>
      </c>
      <c r="L31" s="191">
        <f aca="true" t="shared" si="7" ref="L31:L42">K31</f>
        <v>500</v>
      </c>
      <c r="M31" s="224">
        <v>358</v>
      </c>
      <c r="N31" s="155">
        <f t="shared" si="1"/>
        <v>71.6</v>
      </c>
    </row>
    <row r="32" spans="2:14" ht="12.75">
      <c r="B32" s="63">
        <v>24</v>
      </c>
      <c r="C32" s="15"/>
      <c r="D32" s="15"/>
      <c r="E32" s="32"/>
      <c r="F32" s="20" t="s">
        <v>144</v>
      </c>
      <c r="G32" s="19"/>
      <c r="H32" s="84"/>
      <c r="I32" s="84">
        <v>0</v>
      </c>
      <c r="J32" s="14"/>
      <c r="K32" s="190"/>
      <c r="L32" s="191">
        <f t="shared" si="7"/>
        <v>0</v>
      </c>
      <c r="M32" s="224">
        <v>126</v>
      </c>
      <c r="N32" s="155"/>
    </row>
    <row r="33" spans="2:14" ht="12.75">
      <c r="B33" s="63">
        <v>25</v>
      </c>
      <c r="C33" s="15"/>
      <c r="D33" s="15"/>
      <c r="E33" s="32"/>
      <c r="F33" s="20" t="s">
        <v>49</v>
      </c>
      <c r="G33" s="19"/>
      <c r="H33" s="84">
        <v>403</v>
      </c>
      <c r="I33" s="84">
        <v>528</v>
      </c>
      <c r="J33" s="132">
        <v>654</v>
      </c>
      <c r="K33" s="190">
        <v>700</v>
      </c>
      <c r="L33" s="191">
        <f t="shared" si="7"/>
        <v>700</v>
      </c>
      <c r="M33" s="227">
        <v>771</v>
      </c>
      <c r="N33" s="155">
        <f t="shared" si="1"/>
        <v>110.14285714285714</v>
      </c>
    </row>
    <row r="34" spans="2:14" ht="12.75">
      <c r="B34" s="63">
        <v>26</v>
      </c>
      <c r="C34" s="15"/>
      <c r="D34" s="15"/>
      <c r="E34" s="32"/>
      <c r="F34" s="20" t="s">
        <v>50</v>
      </c>
      <c r="G34" s="19"/>
      <c r="H34" s="84">
        <v>1944</v>
      </c>
      <c r="I34" s="84">
        <v>995</v>
      </c>
      <c r="J34" s="132">
        <v>1790</v>
      </c>
      <c r="K34" s="190">
        <v>2000</v>
      </c>
      <c r="L34" s="191">
        <f t="shared" si="7"/>
        <v>2000</v>
      </c>
      <c r="M34" s="224">
        <v>1166</v>
      </c>
      <c r="N34" s="155">
        <f t="shared" si="1"/>
        <v>58.3</v>
      </c>
    </row>
    <row r="35" spans="2:14" ht="12.75">
      <c r="B35" s="63"/>
      <c r="C35" s="15"/>
      <c r="D35" s="15"/>
      <c r="E35" s="32"/>
      <c r="F35" s="20" t="s">
        <v>155</v>
      </c>
      <c r="G35" s="19"/>
      <c r="H35" s="84"/>
      <c r="I35" s="84"/>
      <c r="J35" s="132"/>
      <c r="K35" s="190"/>
      <c r="L35" s="191"/>
      <c r="M35" s="224">
        <v>60</v>
      </c>
      <c r="N35" s="155"/>
    </row>
    <row r="36" spans="2:14" ht="12.75">
      <c r="B36" s="63">
        <v>27</v>
      </c>
      <c r="C36" s="15"/>
      <c r="D36" s="15" t="s">
        <v>51</v>
      </c>
      <c r="E36" s="32" t="s">
        <v>12</v>
      </c>
      <c r="F36" s="20" t="s">
        <v>52</v>
      </c>
      <c r="G36" s="19"/>
      <c r="H36" s="84">
        <v>10</v>
      </c>
      <c r="I36" s="84">
        <v>0</v>
      </c>
      <c r="J36" s="14"/>
      <c r="K36" s="190"/>
      <c r="L36" s="191">
        <f t="shared" si="7"/>
        <v>0</v>
      </c>
      <c r="M36" s="224"/>
      <c r="N36" s="155"/>
    </row>
    <row r="37" spans="2:14" ht="12.75">
      <c r="B37" s="63">
        <v>28</v>
      </c>
      <c r="C37" s="15"/>
      <c r="D37" s="16" t="s">
        <v>53</v>
      </c>
      <c r="E37" s="17" t="s">
        <v>18</v>
      </c>
      <c r="F37" s="20" t="s">
        <v>95</v>
      </c>
      <c r="G37" s="19"/>
      <c r="H37" s="84"/>
      <c r="I37" s="84">
        <v>0</v>
      </c>
      <c r="J37" s="14"/>
      <c r="K37" s="190"/>
      <c r="L37" s="191">
        <f t="shared" si="7"/>
        <v>0</v>
      </c>
      <c r="M37" s="224"/>
      <c r="N37" s="155"/>
    </row>
    <row r="38" spans="2:14" ht="12.75">
      <c r="B38" s="63">
        <v>29</v>
      </c>
      <c r="C38" s="15"/>
      <c r="D38" s="17"/>
      <c r="E38" s="17"/>
      <c r="F38" s="20" t="s">
        <v>54</v>
      </c>
      <c r="G38" s="19"/>
      <c r="H38" s="84">
        <v>133</v>
      </c>
      <c r="I38" s="84">
        <v>24</v>
      </c>
      <c r="J38" s="132">
        <v>95</v>
      </c>
      <c r="K38" s="190">
        <v>100</v>
      </c>
      <c r="L38" s="191">
        <f t="shared" si="7"/>
        <v>100</v>
      </c>
      <c r="M38" s="227">
        <v>52</v>
      </c>
      <c r="N38" s="155">
        <f t="shared" si="1"/>
        <v>52</v>
      </c>
    </row>
    <row r="39" spans="2:14" ht="12.75">
      <c r="B39" s="63">
        <v>30</v>
      </c>
      <c r="C39" s="15"/>
      <c r="D39" s="17"/>
      <c r="E39" s="17"/>
      <c r="F39" s="20" t="s">
        <v>55</v>
      </c>
      <c r="G39" s="19"/>
      <c r="H39" s="84">
        <v>50</v>
      </c>
      <c r="I39" s="84">
        <v>63</v>
      </c>
      <c r="J39" s="132">
        <v>3745</v>
      </c>
      <c r="K39" s="190">
        <v>1300</v>
      </c>
      <c r="L39" s="191">
        <f t="shared" si="7"/>
        <v>1300</v>
      </c>
      <c r="M39" s="227">
        <v>770</v>
      </c>
      <c r="N39" s="155">
        <f t="shared" si="1"/>
        <v>59.23076923076923</v>
      </c>
    </row>
    <row r="40" spans="2:14" ht="12.75">
      <c r="B40" s="63">
        <v>31</v>
      </c>
      <c r="C40" s="15"/>
      <c r="D40" s="17"/>
      <c r="E40" s="17"/>
      <c r="F40" s="20" t="s">
        <v>99</v>
      </c>
      <c r="G40" s="19"/>
      <c r="H40" s="84">
        <v>640</v>
      </c>
      <c r="I40" s="84">
        <v>0</v>
      </c>
      <c r="J40" s="151"/>
      <c r="K40" s="190"/>
      <c r="L40" s="191">
        <f t="shared" si="7"/>
        <v>0</v>
      </c>
      <c r="M40" s="224"/>
      <c r="N40" s="155"/>
    </row>
    <row r="41" spans="2:14" ht="12.75">
      <c r="B41" s="63">
        <v>32</v>
      </c>
      <c r="C41" s="15"/>
      <c r="D41" s="17" t="s">
        <v>53</v>
      </c>
      <c r="E41" s="17" t="s">
        <v>20</v>
      </c>
      <c r="F41" s="20" t="s">
        <v>56</v>
      </c>
      <c r="G41" s="19"/>
      <c r="H41" s="84">
        <v>534</v>
      </c>
      <c r="I41" s="84">
        <v>1000</v>
      </c>
      <c r="J41" s="132">
        <v>1150</v>
      </c>
      <c r="K41" s="190">
        <v>1200</v>
      </c>
      <c r="L41" s="191">
        <f t="shared" si="7"/>
        <v>1200</v>
      </c>
      <c r="M41" s="224">
        <v>1080</v>
      </c>
      <c r="N41" s="155">
        <f t="shared" si="1"/>
        <v>90</v>
      </c>
    </row>
    <row r="42" spans="2:14" ht="12.75">
      <c r="B42" s="99">
        <v>33</v>
      </c>
      <c r="C42" s="164"/>
      <c r="D42" s="165"/>
      <c r="E42" s="165"/>
      <c r="F42" s="6" t="s">
        <v>57</v>
      </c>
      <c r="G42" s="7"/>
      <c r="H42" s="86">
        <v>492</v>
      </c>
      <c r="I42" s="86">
        <v>252</v>
      </c>
      <c r="J42" s="110"/>
      <c r="K42" s="192"/>
      <c r="L42" s="216">
        <f t="shared" si="7"/>
        <v>0</v>
      </c>
      <c r="M42" s="228"/>
      <c r="N42" s="155"/>
    </row>
    <row r="43" spans="2:14" ht="12.75">
      <c r="B43" s="166">
        <v>34</v>
      </c>
      <c r="C43" s="95" t="s">
        <v>58</v>
      </c>
      <c r="D43" s="95"/>
      <c r="E43" s="167"/>
      <c r="F43" s="168" t="s">
        <v>59</v>
      </c>
      <c r="G43" s="116"/>
      <c r="H43" s="111">
        <f aca="true" t="shared" si="8" ref="H43:M43">H44</f>
        <v>2</v>
      </c>
      <c r="I43" s="111">
        <f t="shared" si="8"/>
        <v>1</v>
      </c>
      <c r="J43" s="111">
        <f t="shared" si="8"/>
        <v>5</v>
      </c>
      <c r="K43" s="191">
        <f t="shared" si="8"/>
        <v>5</v>
      </c>
      <c r="L43" s="191">
        <f t="shared" si="8"/>
        <v>5</v>
      </c>
      <c r="M43" s="191">
        <f t="shared" si="8"/>
        <v>106</v>
      </c>
      <c r="N43" s="155">
        <f t="shared" si="1"/>
        <v>2120</v>
      </c>
    </row>
    <row r="44" spans="2:14" ht="12.75">
      <c r="B44" s="63">
        <v>35</v>
      </c>
      <c r="C44" s="15"/>
      <c r="D44" s="16" t="s">
        <v>60</v>
      </c>
      <c r="E44" s="38"/>
      <c r="F44" s="20" t="s">
        <v>61</v>
      </c>
      <c r="G44" s="19"/>
      <c r="H44" s="85">
        <v>2</v>
      </c>
      <c r="I44" s="85">
        <v>1</v>
      </c>
      <c r="J44" s="132">
        <v>5</v>
      </c>
      <c r="K44" s="193">
        <v>5</v>
      </c>
      <c r="L44" s="217">
        <f>K44</f>
        <v>5</v>
      </c>
      <c r="M44" s="229">
        <v>106</v>
      </c>
      <c r="N44" s="155">
        <f t="shared" si="1"/>
        <v>2120</v>
      </c>
    </row>
    <row r="45" spans="2:14" ht="12.75">
      <c r="B45" s="63">
        <v>36</v>
      </c>
      <c r="C45" s="33" t="s">
        <v>62</v>
      </c>
      <c r="D45" s="34"/>
      <c r="E45" s="35"/>
      <c r="F45" s="36" t="s">
        <v>63</v>
      </c>
      <c r="G45" s="37"/>
      <c r="H45" s="14">
        <f>SUM(H46:H48)</f>
        <v>499</v>
      </c>
      <c r="I45" s="14">
        <f>SUM(I46:I48)</f>
        <v>206</v>
      </c>
      <c r="J45" s="14">
        <f>SUM(J46:J51)</f>
        <v>4847</v>
      </c>
      <c r="K45" s="191">
        <f>SUM(K46:K48)</f>
        <v>6800</v>
      </c>
      <c r="L45" s="191">
        <f>SUM(L46:L48)</f>
        <v>6800</v>
      </c>
      <c r="M45" s="191">
        <f>SUM(M46:M52)</f>
        <v>10222</v>
      </c>
      <c r="N45" s="155">
        <f t="shared" si="1"/>
        <v>150.3235294117647</v>
      </c>
    </row>
    <row r="46" spans="2:14" ht="12.75">
      <c r="B46" s="63">
        <v>37</v>
      </c>
      <c r="C46" s="15"/>
      <c r="D46" s="32" t="s">
        <v>64</v>
      </c>
      <c r="E46" s="39"/>
      <c r="F46" s="40" t="s">
        <v>98</v>
      </c>
      <c r="G46" s="39"/>
      <c r="H46" s="84">
        <v>398</v>
      </c>
      <c r="I46" s="84">
        <v>100</v>
      </c>
      <c r="J46" s="132">
        <v>370</v>
      </c>
      <c r="K46" s="190"/>
      <c r="L46" s="191">
        <f aca="true" t="shared" si="9" ref="L46:L51">K46</f>
        <v>0</v>
      </c>
      <c r="M46" s="224">
        <v>3386</v>
      </c>
      <c r="N46" s="155"/>
    </row>
    <row r="47" spans="2:14" ht="12.75">
      <c r="B47" s="63">
        <v>38</v>
      </c>
      <c r="C47" s="41"/>
      <c r="D47" s="32"/>
      <c r="E47" s="37">
        <v>12</v>
      </c>
      <c r="F47" s="43" t="s">
        <v>111</v>
      </c>
      <c r="G47" s="42"/>
      <c r="H47" s="84">
        <v>0</v>
      </c>
      <c r="I47" s="84">
        <v>0</v>
      </c>
      <c r="J47" s="132">
        <v>1877</v>
      </c>
      <c r="K47" s="190">
        <v>6700</v>
      </c>
      <c r="L47" s="191">
        <f t="shared" si="9"/>
        <v>6700</v>
      </c>
      <c r="M47" s="224">
        <v>6740</v>
      </c>
      <c r="N47" s="155">
        <f t="shared" si="1"/>
        <v>100.59701492537314</v>
      </c>
    </row>
    <row r="48" spans="2:14" ht="12.75">
      <c r="B48" s="63">
        <v>39</v>
      </c>
      <c r="C48" s="41"/>
      <c r="D48" s="32"/>
      <c r="E48" s="37">
        <v>8</v>
      </c>
      <c r="F48" s="43" t="s">
        <v>65</v>
      </c>
      <c r="G48" s="42"/>
      <c r="H48" s="84">
        <v>101</v>
      </c>
      <c r="I48" s="84">
        <v>106</v>
      </c>
      <c r="J48" s="132">
        <v>80</v>
      </c>
      <c r="K48" s="190">
        <v>100</v>
      </c>
      <c r="L48" s="191">
        <f t="shared" si="9"/>
        <v>100</v>
      </c>
      <c r="M48" s="224">
        <v>82</v>
      </c>
      <c r="N48" s="155">
        <f t="shared" si="1"/>
        <v>82</v>
      </c>
    </row>
    <row r="49" spans="2:14" ht="12.75">
      <c r="B49" s="63"/>
      <c r="C49" s="41"/>
      <c r="D49" s="32"/>
      <c r="E49" s="37">
        <v>12</v>
      </c>
      <c r="F49" s="43" t="s">
        <v>123</v>
      </c>
      <c r="G49" s="119"/>
      <c r="H49" s="84"/>
      <c r="I49" s="84"/>
      <c r="J49" s="135">
        <v>2080</v>
      </c>
      <c r="K49" s="190"/>
      <c r="L49" s="191">
        <f t="shared" si="9"/>
        <v>0</v>
      </c>
      <c r="M49" s="224"/>
      <c r="N49" s="155"/>
    </row>
    <row r="50" spans="2:14" ht="12.75">
      <c r="B50" s="63"/>
      <c r="C50" s="41"/>
      <c r="D50" s="32"/>
      <c r="E50" s="37">
        <v>27</v>
      </c>
      <c r="F50" s="43" t="s">
        <v>143</v>
      </c>
      <c r="G50" s="119"/>
      <c r="H50" s="84"/>
      <c r="I50" s="84"/>
      <c r="J50" s="135">
        <v>440</v>
      </c>
      <c r="K50" s="190"/>
      <c r="L50" s="191">
        <f t="shared" si="9"/>
        <v>0</v>
      </c>
      <c r="M50" s="224"/>
      <c r="N50" s="155"/>
    </row>
    <row r="51" spans="2:14" ht="12.75">
      <c r="B51" s="63"/>
      <c r="C51" s="136"/>
      <c r="D51" s="137"/>
      <c r="E51" s="138">
        <v>27</v>
      </c>
      <c r="F51" s="139" t="s">
        <v>134</v>
      </c>
      <c r="G51" s="140"/>
      <c r="H51" s="1"/>
      <c r="I51" s="1"/>
      <c r="J51" s="141"/>
      <c r="K51" s="192"/>
      <c r="L51" s="191">
        <f t="shared" si="9"/>
        <v>0</v>
      </c>
      <c r="M51" s="228"/>
      <c r="N51" s="155"/>
    </row>
    <row r="52" spans="2:14" ht="12.75">
      <c r="B52" s="63"/>
      <c r="C52" s="136"/>
      <c r="D52" s="137"/>
      <c r="E52" s="7">
        <v>27</v>
      </c>
      <c r="F52" s="6" t="s">
        <v>156</v>
      </c>
      <c r="G52" s="45"/>
      <c r="H52" s="1"/>
      <c r="I52" s="1"/>
      <c r="J52" s="141"/>
      <c r="K52" s="192"/>
      <c r="L52" s="191"/>
      <c r="M52" s="228">
        <v>14</v>
      </c>
      <c r="N52" s="155"/>
    </row>
    <row r="53" spans="2:14" ht="12" customHeight="1">
      <c r="B53" s="63">
        <v>40</v>
      </c>
      <c r="C53" s="142" t="s">
        <v>66</v>
      </c>
      <c r="D53" s="142"/>
      <c r="E53" s="143"/>
      <c r="F53" s="144" t="s">
        <v>67</v>
      </c>
      <c r="G53" s="145"/>
      <c r="H53" s="146">
        <f aca="true" t="shared" si="10" ref="H53:M53">H54</f>
        <v>21419</v>
      </c>
      <c r="I53" s="146">
        <f t="shared" si="10"/>
        <v>72867</v>
      </c>
      <c r="J53" s="146">
        <f t="shared" si="10"/>
        <v>22246</v>
      </c>
      <c r="K53" s="191">
        <f t="shared" si="10"/>
        <v>7070</v>
      </c>
      <c r="L53" s="191">
        <f t="shared" si="10"/>
        <v>17982</v>
      </c>
      <c r="M53" s="191">
        <f t="shared" si="10"/>
        <v>17086</v>
      </c>
      <c r="N53" s="155">
        <f t="shared" si="1"/>
        <v>95.01723946168391</v>
      </c>
    </row>
    <row r="54" spans="2:14" ht="12.75">
      <c r="B54" s="63">
        <v>41</v>
      </c>
      <c r="C54" s="15" t="s">
        <v>68</v>
      </c>
      <c r="D54" s="22" t="s">
        <v>69</v>
      </c>
      <c r="E54" s="17"/>
      <c r="F54" s="18" t="s">
        <v>70</v>
      </c>
      <c r="G54" s="19"/>
      <c r="H54" s="44">
        <f aca="true" t="shared" si="11" ref="H54:M54">SUM(H55:H89)</f>
        <v>21419</v>
      </c>
      <c r="I54" s="44">
        <f t="shared" si="11"/>
        <v>72867</v>
      </c>
      <c r="J54" s="44">
        <f t="shared" si="11"/>
        <v>22246</v>
      </c>
      <c r="K54" s="194">
        <f t="shared" si="11"/>
        <v>7070</v>
      </c>
      <c r="L54" s="194">
        <f t="shared" si="11"/>
        <v>17982</v>
      </c>
      <c r="M54" s="194">
        <f t="shared" si="11"/>
        <v>17086</v>
      </c>
      <c r="N54" s="155">
        <f t="shared" si="1"/>
        <v>95.01723946168391</v>
      </c>
    </row>
    <row r="55" spans="2:14" ht="12.75">
      <c r="B55" s="63">
        <v>42</v>
      </c>
      <c r="C55" s="15"/>
      <c r="D55" s="17"/>
      <c r="E55" s="17" t="s">
        <v>18</v>
      </c>
      <c r="F55" s="20" t="s">
        <v>71</v>
      </c>
      <c r="G55" s="19"/>
      <c r="H55" s="84">
        <v>16090</v>
      </c>
      <c r="I55" s="84">
        <v>11086</v>
      </c>
      <c r="J55" s="147">
        <v>0</v>
      </c>
      <c r="K55" s="190"/>
      <c r="L55" s="218">
        <f>K55</f>
        <v>0</v>
      </c>
      <c r="M55" s="224"/>
      <c r="N55" s="155"/>
    </row>
    <row r="56" spans="2:14" ht="12.75">
      <c r="B56" s="63">
        <v>43</v>
      </c>
      <c r="C56" s="15"/>
      <c r="D56" s="17"/>
      <c r="E56" s="17"/>
      <c r="F56" s="20"/>
      <c r="G56" s="19" t="s">
        <v>101</v>
      </c>
      <c r="H56" s="84">
        <v>0</v>
      </c>
      <c r="I56" s="84">
        <v>5800</v>
      </c>
      <c r="J56" s="148">
        <v>0</v>
      </c>
      <c r="K56" s="190"/>
      <c r="L56" s="218">
        <f>K56</f>
        <v>0</v>
      </c>
      <c r="M56" s="224"/>
      <c r="N56" s="155"/>
    </row>
    <row r="57" spans="2:14" ht="12.75">
      <c r="B57" s="63">
        <v>44</v>
      </c>
      <c r="C57" s="15"/>
      <c r="D57" s="17"/>
      <c r="E57" s="17"/>
      <c r="F57" s="20" t="s">
        <v>72</v>
      </c>
      <c r="G57" s="19"/>
      <c r="H57" s="84">
        <v>514</v>
      </c>
      <c r="I57" s="84">
        <v>524</v>
      </c>
      <c r="J57" s="148">
        <v>523</v>
      </c>
      <c r="K57" s="190">
        <v>523</v>
      </c>
      <c r="L57" s="218">
        <v>627</v>
      </c>
      <c r="M57" s="224">
        <v>627</v>
      </c>
      <c r="N57" s="155">
        <f t="shared" si="1"/>
        <v>100</v>
      </c>
    </row>
    <row r="58" spans="2:14" ht="12.75">
      <c r="B58" s="63">
        <v>45</v>
      </c>
      <c r="C58" s="15"/>
      <c r="D58" s="17"/>
      <c r="E58" s="17"/>
      <c r="F58" s="20" t="s">
        <v>73</v>
      </c>
      <c r="G58" s="19"/>
      <c r="H58" s="84">
        <v>1865</v>
      </c>
      <c r="I58" s="84">
        <v>1899</v>
      </c>
      <c r="J58" s="148">
        <v>1933</v>
      </c>
      <c r="K58" s="190">
        <v>1930</v>
      </c>
      <c r="L58" s="218">
        <v>1989</v>
      </c>
      <c r="M58" s="224">
        <v>2020</v>
      </c>
      <c r="N58" s="155">
        <f t="shared" si="1"/>
        <v>101.55857214680744</v>
      </c>
    </row>
    <row r="59" spans="2:14" ht="12.75">
      <c r="B59" s="63">
        <v>46</v>
      </c>
      <c r="C59" s="15"/>
      <c r="D59" s="17"/>
      <c r="E59" s="17"/>
      <c r="F59" s="20" t="s">
        <v>74</v>
      </c>
      <c r="G59" s="19"/>
      <c r="H59" s="84">
        <v>52</v>
      </c>
      <c r="I59" s="84">
        <v>52</v>
      </c>
      <c r="J59" s="148">
        <v>52</v>
      </c>
      <c r="K59" s="190">
        <v>52</v>
      </c>
      <c r="L59" s="218">
        <f aca="true" t="shared" si="12" ref="L59:L70">K59</f>
        <v>52</v>
      </c>
      <c r="M59" s="224">
        <v>52</v>
      </c>
      <c r="N59" s="155">
        <f t="shared" si="1"/>
        <v>100</v>
      </c>
    </row>
    <row r="60" spans="2:14" ht="12.75">
      <c r="B60" s="63">
        <v>47</v>
      </c>
      <c r="C60" s="15"/>
      <c r="D60" s="17"/>
      <c r="E60" s="17"/>
      <c r="F60" s="20" t="s">
        <v>75</v>
      </c>
      <c r="G60" s="19"/>
      <c r="H60" s="84">
        <v>24</v>
      </c>
      <c r="I60" s="84">
        <v>24</v>
      </c>
      <c r="J60" s="148">
        <v>24</v>
      </c>
      <c r="K60" s="190">
        <v>24</v>
      </c>
      <c r="L60" s="218">
        <f t="shared" si="12"/>
        <v>24</v>
      </c>
      <c r="M60" s="224">
        <v>24</v>
      </c>
      <c r="N60" s="155">
        <f t="shared" si="1"/>
        <v>100</v>
      </c>
    </row>
    <row r="61" spans="2:14" ht="12.75">
      <c r="B61" s="63">
        <v>48</v>
      </c>
      <c r="C61" s="15"/>
      <c r="D61" s="17"/>
      <c r="E61" s="17"/>
      <c r="F61" s="20" t="s">
        <v>76</v>
      </c>
      <c r="G61" s="19"/>
      <c r="H61" s="84">
        <v>0</v>
      </c>
      <c r="I61" s="84">
        <v>0</v>
      </c>
      <c r="J61" s="148"/>
      <c r="K61" s="190"/>
      <c r="L61" s="218">
        <f t="shared" si="12"/>
        <v>0</v>
      </c>
      <c r="M61" s="224"/>
      <c r="N61" s="155"/>
    </row>
    <row r="62" spans="2:14" ht="12" customHeight="1">
      <c r="B62" s="63">
        <v>49</v>
      </c>
      <c r="C62" s="15"/>
      <c r="D62" s="17"/>
      <c r="E62" s="17"/>
      <c r="F62" s="20" t="s">
        <v>77</v>
      </c>
      <c r="G62" s="19"/>
      <c r="H62" s="84">
        <v>182</v>
      </c>
      <c r="I62" s="84">
        <v>186</v>
      </c>
      <c r="J62" s="148">
        <v>186</v>
      </c>
      <c r="K62" s="190">
        <v>186</v>
      </c>
      <c r="L62" s="218">
        <f t="shared" si="12"/>
        <v>186</v>
      </c>
      <c r="M62" s="224">
        <v>186</v>
      </c>
      <c r="N62" s="155">
        <f t="shared" si="1"/>
        <v>100</v>
      </c>
    </row>
    <row r="63" spans="2:14" ht="12.75" hidden="1">
      <c r="B63" s="63">
        <v>50</v>
      </c>
      <c r="C63" s="45"/>
      <c r="D63" s="45"/>
      <c r="E63" s="45"/>
      <c r="F63" s="45"/>
      <c r="G63" s="45"/>
      <c r="H63" s="84"/>
      <c r="I63" s="84"/>
      <c r="J63" s="148"/>
      <c r="K63" s="190"/>
      <c r="L63" s="218">
        <f t="shared" si="12"/>
        <v>0</v>
      </c>
      <c r="M63" s="224"/>
      <c r="N63" s="155" t="e">
        <f t="shared" si="1"/>
        <v>#DIV/0!</v>
      </c>
    </row>
    <row r="64" spans="2:14" ht="12.75" customHeight="1" hidden="1">
      <c r="B64" s="63">
        <v>51</v>
      </c>
      <c r="C64" s="15"/>
      <c r="D64" s="17"/>
      <c r="E64" s="17"/>
      <c r="F64" s="20"/>
      <c r="G64" s="19"/>
      <c r="H64" s="84"/>
      <c r="I64" s="84"/>
      <c r="J64" s="148"/>
      <c r="K64" s="190"/>
      <c r="L64" s="218">
        <f t="shared" si="12"/>
        <v>0</v>
      </c>
      <c r="M64" s="224"/>
      <c r="N64" s="155" t="e">
        <f t="shared" si="1"/>
        <v>#DIV/0!</v>
      </c>
    </row>
    <row r="65" spans="2:14" ht="12.75" customHeight="1" hidden="1">
      <c r="B65" s="63">
        <v>52</v>
      </c>
      <c r="C65" s="15"/>
      <c r="D65" s="41"/>
      <c r="E65" s="17"/>
      <c r="F65" s="20"/>
      <c r="G65" s="19"/>
      <c r="H65" s="84"/>
      <c r="I65" s="84"/>
      <c r="J65" s="148"/>
      <c r="K65" s="190"/>
      <c r="L65" s="218">
        <f t="shared" si="12"/>
        <v>0</v>
      </c>
      <c r="M65" s="224"/>
      <c r="N65" s="155" t="e">
        <f t="shared" si="1"/>
        <v>#DIV/0!</v>
      </c>
    </row>
    <row r="66" spans="2:14" ht="12.75" customHeight="1" hidden="1">
      <c r="B66" s="63">
        <v>53</v>
      </c>
      <c r="C66" s="15"/>
      <c r="D66" s="41"/>
      <c r="E66" s="17"/>
      <c r="F66" s="20"/>
      <c r="G66" s="7"/>
      <c r="H66" s="84"/>
      <c r="I66" s="84"/>
      <c r="J66" s="148"/>
      <c r="K66" s="190"/>
      <c r="L66" s="218">
        <f t="shared" si="12"/>
        <v>0</v>
      </c>
      <c r="M66" s="224"/>
      <c r="N66" s="155" t="e">
        <f t="shared" si="1"/>
        <v>#DIV/0!</v>
      </c>
    </row>
    <row r="67" spans="2:14" ht="12.75" customHeight="1">
      <c r="B67" s="63">
        <v>54</v>
      </c>
      <c r="C67" s="15"/>
      <c r="D67" s="41"/>
      <c r="E67" s="17"/>
      <c r="F67" s="20" t="s">
        <v>96</v>
      </c>
      <c r="G67" s="19"/>
      <c r="H67" s="84">
        <v>640</v>
      </c>
      <c r="I67" s="84">
        <v>623</v>
      </c>
      <c r="J67" s="148">
        <v>568</v>
      </c>
      <c r="K67" s="190">
        <v>600</v>
      </c>
      <c r="L67" s="218">
        <f t="shared" si="12"/>
        <v>600</v>
      </c>
      <c r="M67" s="224">
        <v>527</v>
      </c>
      <c r="N67" s="155">
        <f t="shared" si="1"/>
        <v>87.83333333333333</v>
      </c>
    </row>
    <row r="68" spans="2:14" ht="12.75" customHeight="1">
      <c r="B68" s="63">
        <v>55</v>
      </c>
      <c r="C68" s="15"/>
      <c r="D68" s="41"/>
      <c r="E68" s="17"/>
      <c r="F68" s="20" t="s">
        <v>78</v>
      </c>
      <c r="G68" s="20"/>
      <c r="H68" s="84">
        <v>597</v>
      </c>
      <c r="I68" s="84">
        <v>814</v>
      </c>
      <c r="J68" s="148">
        <v>706</v>
      </c>
      <c r="K68" s="190">
        <v>700</v>
      </c>
      <c r="L68" s="218">
        <f t="shared" si="12"/>
        <v>700</v>
      </c>
      <c r="M68" s="224">
        <v>721</v>
      </c>
      <c r="N68" s="155">
        <f t="shared" si="1"/>
        <v>103</v>
      </c>
    </row>
    <row r="69" spans="2:14" ht="12.75" customHeight="1">
      <c r="B69" s="63">
        <v>56</v>
      </c>
      <c r="C69" s="15"/>
      <c r="D69" s="41"/>
      <c r="E69" s="17"/>
      <c r="F69" s="20" t="s">
        <v>79</v>
      </c>
      <c r="G69" s="20"/>
      <c r="H69" s="84">
        <v>246</v>
      </c>
      <c r="I69" s="84">
        <v>130</v>
      </c>
      <c r="J69" s="148"/>
      <c r="K69" s="190"/>
      <c r="L69" s="191">
        <f t="shared" si="12"/>
        <v>0</v>
      </c>
      <c r="M69" s="224"/>
      <c r="N69" s="155"/>
    </row>
    <row r="70" spans="2:14" ht="12.75" customHeight="1">
      <c r="B70" s="63">
        <v>57</v>
      </c>
      <c r="C70" s="33"/>
      <c r="D70" s="34"/>
      <c r="E70" s="23"/>
      <c r="F70" s="43" t="s">
        <v>80</v>
      </c>
      <c r="G70" s="43"/>
      <c r="H70" s="84">
        <v>54</v>
      </c>
      <c r="I70" s="84">
        <v>23</v>
      </c>
      <c r="J70" s="148"/>
      <c r="K70" s="190"/>
      <c r="L70" s="191">
        <f t="shared" si="12"/>
        <v>0</v>
      </c>
      <c r="M70" s="224"/>
      <c r="N70" s="155"/>
    </row>
    <row r="71" spans="2:14" ht="12.75" customHeight="1">
      <c r="B71" s="63">
        <v>58</v>
      </c>
      <c r="C71" s="64"/>
      <c r="D71" s="64"/>
      <c r="E71" s="65"/>
      <c r="F71" s="66" t="s">
        <v>81</v>
      </c>
      <c r="G71" s="66"/>
      <c r="H71" s="84">
        <v>1056</v>
      </c>
      <c r="I71" s="84">
        <v>811</v>
      </c>
      <c r="J71" s="148">
        <v>4266</v>
      </c>
      <c r="K71" s="190"/>
      <c r="L71" s="191">
        <v>5092</v>
      </c>
      <c r="M71" s="224">
        <v>4220</v>
      </c>
      <c r="N71" s="155">
        <f t="shared" si="1"/>
        <v>82.8750981932443</v>
      </c>
    </row>
    <row r="72" spans="2:14" ht="12.75" customHeight="1">
      <c r="B72" s="99">
        <v>59</v>
      </c>
      <c r="C72" s="68"/>
      <c r="D72" s="68"/>
      <c r="E72" s="69"/>
      <c r="F72" s="70" t="s">
        <v>97</v>
      </c>
      <c r="G72" s="71"/>
      <c r="H72" s="86">
        <v>99</v>
      </c>
      <c r="I72" s="86">
        <v>3</v>
      </c>
      <c r="J72" s="148">
        <v>0</v>
      </c>
      <c r="K72" s="190"/>
      <c r="L72" s="191">
        <f>K72</f>
        <v>0</v>
      </c>
      <c r="M72" s="224"/>
      <c r="N72" s="155"/>
    </row>
    <row r="73" spans="2:14" ht="12.75" customHeight="1">
      <c r="B73" s="100">
        <v>60</v>
      </c>
      <c r="C73" s="95"/>
      <c r="D73" s="95"/>
      <c r="E73" s="96"/>
      <c r="F73" s="97" t="s">
        <v>100</v>
      </c>
      <c r="G73" s="98"/>
      <c r="H73" s="84">
        <v>0</v>
      </c>
      <c r="I73" s="84">
        <v>9</v>
      </c>
      <c r="J73" s="148">
        <v>424</v>
      </c>
      <c r="K73" s="190">
        <v>55</v>
      </c>
      <c r="L73" s="191">
        <f>K73</f>
        <v>55</v>
      </c>
      <c r="M73" s="224">
        <v>55</v>
      </c>
      <c r="N73" s="155">
        <f aca="true" t="shared" si="13" ref="N72:N90">M73/L73*100</f>
        <v>100</v>
      </c>
    </row>
    <row r="74" spans="2:14" ht="12.75" customHeight="1">
      <c r="B74" s="63">
        <v>61</v>
      </c>
      <c r="C74" s="90"/>
      <c r="D74" s="90"/>
      <c r="E74" s="91"/>
      <c r="F74" s="92" t="s">
        <v>103</v>
      </c>
      <c r="G74" s="93"/>
      <c r="H74" s="94">
        <v>0</v>
      </c>
      <c r="I74" s="94">
        <v>300</v>
      </c>
      <c r="J74" s="148">
        <v>0</v>
      </c>
      <c r="K74" s="190"/>
      <c r="L74" s="191">
        <f aca="true" t="shared" si="14" ref="L74:L89">K74</f>
        <v>0</v>
      </c>
      <c r="M74" s="224"/>
      <c r="N74" s="155"/>
    </row>
    <row r="75" spans="2:14" ht="12.75" customHeight="1">
      <c r="B75" s="63">
        <v>62</v>
      </c>
      <c r="C75" s="68"/>
      <c r="D75" s="68"/>
      <c r="E75" s="69"/>
      <c r="F75" s="70" t="s">
        <v>104</v>
      </c>
      <c r="G75" s="71"/>
      <c r="H75" s="86">
        <v>0</v>
      </c>
      <c r="I75" s="86">
        <v>300</v>
      </c>
      <c r="J75" s="148">
        <v>400</v>
      </c>
      <c r="K75" s="190"/>
      <c r="L75" s="191">
        <v>1000</v>
      </c>
      <c r="M75" s="224">
        <v>1000</v>
      </c>
      <c r="N75" s="155">
        <f t="shared" si="13"/>
        <v>100</v>
      </c>
    </row>
    <row r="76" spans="2:14" ht="12.75" customHeight="1">
      <c r="B76" s="63">
        <v>63</v>
      </c>
      <c r="C76" s="68"/>
      <c r="D76" s="68"/>
      <c r="E76" s="69"/>
      <c r="F76" s="70" t="s">
        <v>149</v>
      </c>
      <c r="G76" s="71"/>
      <c r="H76" s="86"/>
      <c r="I76" s="86"/>
      <c r="J76" s="148"/>
      <c r="K76" s="190"/>
      <c r="L76" s="191">
        <v>500</v>
      </c>
      <c r="M76" s="224">
        <v>500</v>
      </c>
      <c r="N76" s="155">
        <f t="shared" si="13"/>
        <v>100</v>
      </c>
    </row>
    <row r="77" spans="2:14" ht="12.75" customHeight="1">
      <c r="B77" s="63"/>
      <c r="C77" s="68"/>
      <c r="D77" s="68"/>
      <c r="E77" s="69"/>
      <c r="F77" s="70" t="s">
        <v>150</v>
      </c>
      <c r="G77" s="71"/>
      <c r="H77" s="86"/>
      <c r="I77" s="86"/>
      <c r="J77" s="148"/>
      <c r="K77" s="190"/>
      <c r="L77" s="191">
        <v>500</v>
      </c>
      <c r="M77" s="224">
        <v>500</v>
      </c>
      <c r="N77" s="155">
        <f t="shared" si="13"/>
        <v>100</v>
      </c>
    </row>
    <row r="78" spans="2:14" ht="12.75">
      <c r="B78" s="63">
        <v>64</v>
      </c>
      <c r="C78" s="68"/>
      <c r="D78" s="68"/>
      <c r="E78" s="69"/>
      <c r="F78" s="70" t="s">
        <v>105</v>
      </c>
      <c r="G78" s="71"/>
      <c r="H78" s="86">
        <v>0</v>
      </c>
      <c r="I78" s="86">
        <v>2500</v>
      </c>
      <c r="J78" s="148">
        <v>0</v>
      </c>
      <c r="K78" s="190"/>
      <c r="L78" s="191">
        <f t="shared" si="14"/>
        <v>0</v>
      </c>
      <c r="M78" s="224"/>
      <c r="N78" s="155"/>
    </row>
    <row r="79" spans="2:14" ht="12.75" customHeight="1">
      <c r="B79" s="63">
        <v>65</v>
      </c>
      <c r="C79" s="68"/>
      <c r="D79" s="68"/>
      <c r="E79" s="69"/>
      <c r="F79" s="70" t="s">
        <v>106</v>
      </c>
      <c r="G79" s="71"/>
      <c r="H79" s="86">
        <v>0</v>
      </c>
      <c r="I79" s="86">
        <v>2000</v>
      </c>
      <c r="J79" s="148">
        <v>3000</v>
      </c>
      <c r="K79" s="190">
        <v>3000</v>
      </c>
      <c r="L79" s="191">
        <f t="shared" si="14"/>
        <v>3000</v>
      </c>
      <c r="M79" s="224">
        <v>3000</v>
      </c>
      <c r="N79" s="155">
        <f t="shared" si="13"/>
        <v>100</v>
      </c>
    </row>
    <row r="80" spans="2:14" ht="12.75" customHeight="1">
      <c r="B80" s="63">
        <v>66</v>
      </c>
      <c r="C80" s="68"/>
      <c r="D80" s="68"/>
      <c r="E80" s="69"/>
      <c r="F80" s="70" t="s">
        <v>108</v>
      </c>
      <c r="G80" s="71"/>
      <c r="H80" s="86"/>
      <c r="I80" s="86">
        <v>1300</v>
      </c>
      <c r="J80" s="148">
        <v>1300</v>
      </c>
      <c r="K80" s="190"/>
      <c r="L80" s="191">
        <f t="shared" si="14"/>
        <v>0</v>
      </c>
      <c r="M80" s="224"/>
      <c r="N80" s="155"/>
    </row>
    <row r="81" spans="2:14" ht="12.75" customHeight="1">
      <c r="B81" s="63">
        <v>67</v>
      </c>
      <c r="C81" s="68"/>
      <c r="D81" s="68"/>
      <c r="E81" s="69"/>
      <c r="F81" s="70" t="s">
        <v>146</v>
      </c>
      <c r="G81" s="71"/>
      <c r="H81" s="86">
        <v>0</v>
      </c>
      <c r="I81" s="86">
        <v>483</v>
      </c>
      <c r="J81" s="149">
        <v>1964</v>
      </c>
      <c r="K81" s="190"/>
      <c r="L81" s="191">
        <v>1547</v>
      </c>
      <c r="M81" s="224">
        <v>1547</v>
      </c>
      <c r="N81" s="155">
        <f t="shared" si="13"/>
        <v>100</v>
      </c>
    </row>
    <row r="82" spans="2:14" ht="12.75" customHeight="1">
      <c r="B82" s="63"/>
      <c r="C82" s="68"/>
      <c r="D82" s="68"/>
      <c r="E82" s="69"/>
      <c r="F82" s="70" t="s">
        <v>152</v>
      </c>
      <c r="G82" s="71"/>
      <c r="H82" s="86"/>
      <c r="I82" s="86"/>
      <c r="J82" s="149"/>
      <c r="K82" s="190"/>
      <c r="L82" s="191">
        <v>310</v>
      </c>
      <c r="M82" s="224">
        <v>309</v>
      </c>
      <c r="N82" s="155">
        <f t="shared" si="13"/>
        <v>99.67741935483872</v>
      </c>
    </row>
    <row r="83" spans="2:14" ht="12.75" customHeight="1">
      <c r="B83" s="63">
        <v>68</v>
      </c>
      <c r="C83" s="68"/>
      <c r="D83" s="68"/>
      <c r="E83" s="69"/>
      <c r="F83" s="70" t="s">
        <v>113</v>
      </c>
      <c r="G83" s="71"/>
      <c r="H83" s="86">
        <v>0</v>
      </c>
      <c r="I83" s="86">
        <v>0</v>
      </c>
      <c r="J83" s="131">
        <v>400</v>
      </c>
      <c r="K83" s="190"/>
      <c r="L83" s="191">
        <f t="shared" si="14"/>
        <v>0</v>
      </c>
      <c r="M83" s="224"/>
      <c r="N83" s="155"/>
    </row>
    <row r="84" spans="2:14" ht="12.75" customHeight="1">
      <c r="B84" s="63">
        <v>69</v>
      </c>
      <c r="C84" s="68"/>
      <c r="D84" s="68"/>
      <c r="E84" s="69"/>
      <c r="F84" s="70" t="s">
        <v>114</v>
      </c>
      <c r="G84" s="71"/>
      <c r="H84" s="86">
        <v>0</v>
      </c>
      <c r="I84" s="86">
        <v>0</v>
      </c>
      <c r="J84" s="131">
        <v>500</v>
      </c>
      <c r="K84" s="190"/>
      <c r="L84" s="191">
        <f t="shared" si="14"/>
        <v>0</v>
      </c>
      <c r="M84" s="224"/>
      <c r="N84" s="155"/>
    </row>
    <row r="85" spans="2:14" ht="12.75" customHeight="1">
      <c r="B85" s="63">
        <v>70</v>
      </c>
      <c r="C85" s="68"/>
      <c r="D85" s="68"/>
      <c r="E85" s="69"/>
      <c r="F85" s="70" t="s">
        <v>115</v>
      </c>
      <c r="G85" s="71"/>
      <c r="H85" s="86">
        <v>0</v>
      </c>
      <c r="I85" s="86">
        <v>0</v>
      </c>
      <c r="J85" s="131">
        <v>500</v>
      </c>
      <c r="K85" s="190"/>
      <c r="L85" s="191">
        <f t="shared" si="14"/>
        <v>0</v>
      </c>
      <c r="M85" s="224"/>
      <c r="N85" s="155"/>
    </row>
    <row r="86" spans="2:14" ht="12.75" customHeight="1">
      <c r="B86" s="63">
        <v>71</v>
      </c>
      <c r="C86" s="68"/>
      <c r="D86" s="68"/>
      <c r="E86" s="69"/>
      <c r="F86" s="70" t="s">
        <v>151</v>
      </c>
      <c r="G86" s="71"/>
      <c r="H86" s="86">
        <v>0</v>
      </c>
      <c r="I86" s="86">
        <v>0</v>
      </c>
      <c r="J86" s="150">
        <v>500</v>
      </c>
      <c r="K86" s="192"/>
      <c r="L86" s="191">
        <v>800</v>
      </c>
      <c r="M86" s="228">
        <v>800</v>
      </c>
      <c r="N86" s="155">
        <f t="shared" si="13"/>
        <v>100</v>
      </c>
    </row>
    <row r="87" spans="2:14" ht="12.75" customHeight="1">
      <c r="B87" s="63">
        <v>73</v>
      </c>
      <c r="C87" s="68"/>
      <c r="D87" s="68"/>
      <c r="E87" s="69"/>
      <c r="F87" s="70" t="s">
        <v>157</v>
      </c>
      <c r="G87" s="71"/>
      <c r="H87" s="86"/>
      <c r="I87" s="86"/>
      <c r="J87" s="220"/>
      <c r="K87" s="192"/>
      <c r="L87" s="191">
        <v>1000</v>
      </c>
      <c r="M87" s="228">
        <v>998</v>
      </c>
      <c r="N87" s="155">
        <f t="shared" si="13"/>
        <v>99.8</v>
      </c>
    </row>
    <row r="88" spans="2:14" ht="12.75" customHeight="1">
      <c r="B88" s="63">
        <v>74</v>
      </c>
      <c r="C88" s="68"/>
      <c r="D88" s="68"/>
      <c r="E88" s="69"/>
      <c r="F88" s="70" t="s">
        <v>138</v>
      </c>
      <c r="G88" s="71"/>
      <c r="H88" s="86"/>
      <c r="I88" s="86"/>
      <c r="J88" s="153">
        <v>5000</v>
      </c>
      <c r="K88" s="192"/>
      <c r="L88" s="191">
        <f t="shared" si="14"/>
        <v>0</v>
      </c>
      <c r="M88" s="228"/>
      <c r="N88" s="155"/>
    </row>
    <row r="89" spans="2:14" ht="12.75" customHeight="1" thickBot="1">
      <c r="B89" s="63">
        <v>75</v>
      </c>
      <c r="C89" s="68"/>
      <c r="D89" s="68"/>
      <c r="E89" s="69"/>
      <c r="F89" s="70" t="s">
        <v>122</v>
      </c>
      <c r="G89" s="71"/>
      <c r="H89" s="86">
        <v>0</v>
      </c>
      <c r="I89" s="86">
        <v>44000</v>
      </c>
      <c r="J89" s="110"/>
      <c r="K89" s="192"/>
      <c r="L89" s="216">
        <f t="shared" si="14"/>
        <v>0</v>
      </c>
      <c r="M89" s="230"/>
      <c r="N89" s="155"/>
    </row>
    <row r="90" spans="1:14" ht="18.75" customHeight="1" thickBot="1">
      <c r="A90" s="2"/>
      <c r="B90" s="112"/>
      <c r="C90" s="113"/>
      <c r="D90" s="72"/>
      <c r="E90" s="73"/>
      <c r="F90" s="74" t="s">
        <v>82</v>
      </c>
      <c r="G90" s="75"/>
      <c r="H90" s="76">
        <f aca="true" t="shared" si="15" ref="H90:M90">H7+H25+H53</f>
        <v>195396</v>
      </c>
      <c r="I90" s="76">
        <f t="shared" si="15"/>
        <v>268558</v>
      </c>
      <c r="J90" s="76">
        <f t="shared" si="15"/>
        <v>225396</v>
      </c>
      <c r="K90" s="195">
        <f t="shared" si="15"/>
        <v>227888</v>
      </c>
      <c r="L90" s="195">
        <f t="shared" si="15"/>
        <v>238800</v>
      </c>
      <c r="M90" s="195">
        <f t="shared" si="15"/>
        <v>242356</v>
      </c>
      <c r="N90" s="155">
        <f t="shared" si="13"/>
        <v>101.4891122278057</v>
      </c>
    </row>
    <row r="91" spans="1:14" ht="12.75">
      <c r="A91" s="2"/>
      <c r="B91" s="2"/>
      <c r="C91" s="2"/>
      <c r="D91" s="2"/>
      <c r="E91" s="2"/>
      <c r="F91" s="2"/>
      <c r="G91" s="2"/>
      <c r="H91" s="2"/>
      <c r="I91" s="2"/>
      <c r="J91" s="123"/>
      <c r="K91" s="196"/>
      <c r="L91" s="196"/>
      <c r="M91" s="196"/>
      <c r="N91" s="123"/>
    </row>
    <row r="92" spans="2:14" ht="12.75" customHeight="1" hidden="1">
      <c r="B92" s="2"/>
      <c r="C92" s="2"/>
      <c r="D92" s="2"/>
      <c r="E92" s="2"/>
      <c r="F92" s="2"/>
      <c r="G92" s="2"/>
      <c r="J92" s="123"/>
      <c r="K92" s="196"/>
      <c r="L92" s="196"/>
      <c r="M92" s="196"/>
      <c r="N92" s="123"/>
    </row>
    <row r="93" spans="2:14" ht="12.75" hidden="1">
      <c r="B93" s="2"/>
      <c r="C93" s="2"/>
      <c r="D93" s="2"/>
      <c r="E93" s="2"/>
      <c r="F93" s="2"/>
      <c r="G93" s="2"/>
      <c r="J93" s="123"/>
      <c r="K93" s="196"/>
      <c r="L93" s="196"/>
      <c r="M93" s="196"/>
      <c r="N93" s="123"/>
    </row>
    <row r="94" spans="2:14" ht="12.75">
      <c r="B94" s="2"/>
      <c r="C94" s="2"/>
      <c r="D94" s="2"/>
      <c r="E94" s="2"/>
      <c r="F94" s="2"/>
      <c r="G94" s="2"/>
      <c r="J94" s="123"/>
      <c r="K94" s="196"/>
      <c r="L94" s="196"/>
      <c r="M94" s="196"/>
      <c r="N94" s="123"/>
    </row>
    <row r="95" spans="2:14" ht="12.75">
      <c r="B95" s="2"/>
      <c r="C95" s="2"/>
      <c r="D95" s="2"/>
      <c r="E95" s="2"/>
      <c r="F95" s="2"/>
      <c r="G95" s="2"/>
      <c r="J95" s="123"/>
      <c r="K95" s="196"/>
      <c r="L95" s="196"/>
      <c r="M95" s="196"/>
      <c r="N95" s="123"/>
    </row>
    <row r="96" spans="2:14" ht="33.75" customHeight="1">
      <c r="B96" s="2"/>
      <c r="C96" s="2"/>
      <c r="D96" s="2"/>
      <c r="E96" s="2"/>
      <c r="F96" s="2"/>
      <c r="G96" s="2"/>
      <c r="J96" s="123"/>
      <c r="K96" s="196"/>
      <c r="L96" s="196"/>
      <c r="M96" s="196"/>
      <c r="N96" s="123"/>
    </row>
    <row r="97" spans="2:14" ht="12" customHeight="1">
      <c r="B97" s="2"/>
      <c r="C97" s="2"/>
      <c r="D97" s="2"/>
      <c r="E97" s="2"/>
      <c r="F97" s="2"/>
      <c r="G97" s="2"/>
      <c r="J97" s="123"/>
      <c r="K97" s="196"/>
      <c r="L97" s="196"/>
      <c r="M97" s="196"/>
      <c r="N97" s="123"/>
    </row>
    <row r="98" spans="2:14" ht="12.75" customHeight="1" hidden="1">
      <c r="B98" s="2"/>
      <c r="C98" s="2"/>
      <c r="D98" s="2"/>
      <c r="E98" s="2"/>
      <c r="F98" s="2"/>
      <c r="G98" s="2"/>
      <c r="J98" s="123"/>
      <c r="K98" s="196"/>
      <c r="L98" s="196"/>
      <c r="M98" s="196"/>
      <c r="N98" s="123"/>
    </row>
    <row r="99" spans="2:14" ht="12.75" hidden="1">
      <c r="B99" s="2"/>
      <c r="C99" s="2"/>
      <c r="D99" s="2"/>
      <c r="E99" s="2"/>
      <c r="F99" s="2"/>
      <c r="G99" s="2"/>
      <c r="J99" s="123"/>
      <c r="K99" s="196"/>
      <c r="L99" s="196"/>
      <c r="M99" s="196"/>
      <c r="N99" s="123"/>
    </row>
    <row r="100" spans="2:14" ht="12.75" hidden="1">
      <c r="B100" s="2"/>
      <c r="C100" s="2"/>
      <c r="D100" s="2"/>
      <c r="E100" s="2"/>
      <c r="F100" s="2"/>
      <c r="G100" s="2"/>
      <c r="J100" s="123"/>
      <c r="K100" s="196"/>
      <c r="L100" s="196"/>
      <c r="M100" s="196"/>
      <c r="N100" s="123"/>
    </row>
    <row r="101" spans="2:14" ht="12.75" hidden="1">
      <c r="B101" s="2"/>
      <c r="C101" s="2"/>
      <c r="D101" s="2"/>
      <c r="E101" s="2"/>
      <c r="F101" s="2"/>
      <c r="G101" s="2"/>
      <c r="J101" s="123"/>
      <c r="K101" s="196"/>
      <c r="L101" s="196"/>
      <c r="M101" s="196"/>
      <c r="N101" s="123"/>
    </row>
    <row r="102" spans="2:14" ht="12.75" hidden="1">
      <c r="B102" s="2"/>
      <c r="C102" s="2"/>
      <c r="D102" s="2"/>
      <c r="E102" s="2"/>
      <c r="F102" s="2"/>
      <c r="G102" s="2"/>
      <c r="J102" s="123"/>
      <c r="K102" s="196"/>
      <c r="L102" s="196"/>
      <c r="M102" s="196"/>
      <c r="N102" s="123"/>
    </row>
    <row r="103" spans="2:14" ht="12.75" hidden="1">
      <c r="B103" s="2"/>
      <c r="C103" s="2"/>
      <c r="D103" s="2"/>
      <c r="E103" s="2"/>
      <c r="F103" s="2"/>
      <c r="G103" s="2"/>
      <c r="J103" s="123"/>
      <c r="K103" s="196"/>
      <c r="L103" s="196"/>
      <c r="M103" s="196"/>
      <c r="N103" s="123"/>
    </row>
    <row r="104" spans="2:14" ht="12.75" hidden="1">
      <c r="B104" s="2"/>
      <c r="C104" s="2"/>
      <c r="D104" s="2"/>
      <c r="E104" s="2"/>
      <c r="F104" s="2"/>
      <c r="G104" s="2"/>
      <c r="J104" s="123"/>
      <c r="K104" s="196"/>
      <c r="L104" s="196"/>
      <c r="M104" s="196"/>
      <c r="N104" s="123"/>
    </row>
    <row r="105" spans="2:14" ht="13.5" thickBot="1">
      <c r="B105" s="2"/>
      <c r="C105" s="2"/>
      <c r="D105" s="2"/>
      <c r="E105" s="2"/>
      <c r="F105" s="2"/>
      <c r="G105" s="2"/>
      <c r="J105" s="123"/>
      <c r="K105" s="196"/>
      <c r="L105" s="196"/>
      <c r="M105" s="196"/>
      <c r="N105" s="123"/>
    </row>
    <row r="106" spans="2:14" ht="13.5" thickBot="1">
      <c r="B106" s="2"/>
      <c r="C106" s="231" t="s">
        <v>83</v>
      </c>
      <c r="D106" s="232"/>
      <c r="E106" s="232"/>
      <c r="F106" s="232"/>
      <c r="G106" s="49"/>
      <c r="H106" s="103"/>
      <c r="I106" s="101"/>
      <c r="J106" s="124"/>
      <c r="K106" s="197"/>
      <c r="L106" s="197"/>
      <c r="M106" s="208"/>
      <c r="N106" s="125"/>
    </row>
    <row r="107" spans="2:14" ht="12.75">
      <c r="B107" s="2"/>
      <c r="C107" s="233"/>
      <c r="D107" s="234"/>
      <c r="E107" s="234"/>
      <c r="F107" s="234"/>
      <c r="G107" s="4" t="s">
        <v>1</v>
      </c>
      <c r="H107" s="105" t="s">
        <v>116</v>
      </c>
      <c r="I107" s="102" t="s">
        <v>116</v>
      </c>
      <c r="J107" s="126" t="s">
        <v>133</v>
      </c>
      <c r="K107" s="198" t="s">
        <v>112</v>
      </c>
      <c r="L107" s="214" t="s">
        <v>112</v>
      </c>
      <c r="M107" s="222" t="s">
        <v>133</v>
      </c>
      <c r="N107" s="154" t="s">
        <v>139</v>
      </c>
    </row>
    <row r="108" spans="2:14" ht="12.75">
      <c r="B108" s="2"/>
      <c r="C108" s="50"/>
      <c r="D108" s="5" t="s">
        <v>2</v>
      </c>
      <c r="E108" s="5" t="s">
        <v>3</v>
      </c>
      <c r="F108" s="5" t="s">
        <v>4</v>
      </c>
      <c r="G108" s="8" t="s">
        <v>110</v>
      </c>
      <c r="H108" s="105" t="s">
        <v>118</v>
      </c>
      <c r="I108" s="102" t="s">
        <v>119</v>
      </c>
      <c r="J108" s="126" t="s">
        <v>120</v>
      </c>
      <c r="K108" s="198" t="s">
        <v>121</v>
      </c>
      <c r="L108" s="214" t="s">
        <v>141</v>
      </c>
      <c r="M108" s="222" t="s">
        <v>154</v>
      </c>
      <c r="N108" s="106" t="s">
        <v>140</v>
      </c>
    </row>
    <row r="109" spans="2:14" ht="13.5" thickBot="1">
      <c r="B109" s="2"/>
      <c r="C109" s="80"/>
      <c r="D109" s="81"/>
      <c r="E109" s="82"/>
      <c r="F109" s="81" t="s">
        <v>5</v>
      </c>
      <c r="G109" s="160" t="s">
        <v>6</v>
      </c>
      <c r="H109" s="107"/>
      <c r="I109" s="88"/>
      <c r="J109" s="127"/>
      <c r="K109" s="199"/>
      <c r="L109" s="215" t="s">
        <v>142</v>
      </c>
      <c r="M109" s="223"/>
      <c r="N109" s="108"/>
    </row>
    <row r="110" spans="2:14" ht="12.75">
      <c r="B110" s="2"/>
      <c r="C110" s="159">
        <v>1</v>
      </c>
      <c r="D110" s="41"/>
      <c r="E110" s="16" t="s">
        <v>128</v>
      </c>
      <c r="F110" s="17" t="s">
        <v>18</v>
      </c>
      <c r="G110" s="79" t="s">
        <v>129</v>
      </c>
      <c r="H110" s="85"/>
      <c r="I110" s="85">
        <v>3653</v>
      </c>
      <c r="J110" s="132">
        <v>102122</v>
      </c>
      <c r="K110" s="193"/>
      <c r="L110" s="193"/>
      <c r="M110" s="193"/>
      <c r="N110" s="171"/>
    </row>
    <row r="111" spans="2:14" ht="12.75">
      <c r="B111" s="2"/>
      <c r="C111" s="51">
        <v>2</v>
      </c>
      <c r="D111" s="34"/>
      <c r="E111" s="22" t="s">
        <v>69</v>
      </c>
      <c r="F111" s="23" t="s">
        <v>31</v>
      </c>
      <c r="G111" s="78" t="s">
        <v>130</v>
      </c>
      <c r="H111" s="84"/>
      <c r="I111" s="84"/>
      <c r="J111" s="132"/>
      <c r="K111" s="190"/>
      <c r="L111" s="190"/>
      <c r="M111" s="190"/>
      <c r="N111" s="171"/>
    </row>
    <row r="112" spans="2:14" ht="12.75">
      <c r="B112" s="2"/>
      <c r="C112" s="52">
        <v>3</v>
      </c>
      <c r="D112" s="41" t="s">
        <v>66</v>
      </c>
      <c r="E112" s="15"/>
      <c r="F112" s="17"/>
      <c r="G112" s="79" t="s">
        <v>102</v>
      </c>
      <c r="H112" s="84"/>
      <c r="I112" s="84">
        <v>67780</v>
      </c>
      <c r="J112" s="132"/>
      <c r="K112" s="190"/>
      <c r="L112" s="190"/>
      <c r="M112" s="190"/>
      <c r="N112" s="171"/>
    </row>
    <row r="113" spans="2:14" ht="12.75">
      <c r="B113" s="2"/>
      <c r="C113" s="52">
        <v>4</v>
      </c>
      <c r="D113" s="41"/>
      <c r="E113" s="15" t="s">
        <v>124</v>
      </c>
      <c r="F113" s="17" t="s">
        <v>18</v>
      </c>
      <c r="G113" s="19" t="s">
        <v>125</v>
      </c>
      <c r="H113" s="84"/>
      <c r="I113" s="84"/>
      <c r="J113" s="132">
        <v>25731</v>
      </c>
      <c r="K113" s="190"/>
      <c r="L113" s="190">
        <v>5000</v>
      </c>
      <c r="M113" s="190">
        <v>5000</v>
      </c>
      <c r="N113" s="171">
        <f>M113/L113*100</f>
        <v>100</v>
      </c>
    </row>
    <row r="114" spans="2:14" ht="12.75">
      <c r="B114" s="2"/>
      <c r="C114" s="52"/>
      <c r="D114" s="41"/>
      <c r="E114" s="15" t="s">
        <v>147</v>
      </c>
      <c r="F114" s="17"/>
      <c r="G114" s="19" t="s">
        <v>158</v>
      </c>
      <c r="H114" s="84"/>
      <c r="I114" s="84"/>
      <c r="J114" s="132"/>
      <c r="K114" s="190"/>
      <c r="L114" s="190">
        <v>29963</v>
      </c>
      <c r="M114" s="190">
        <v>29963</v>
      </c>
      <c r="N114" s="171">
        <f>M114/L114*100</f>
        <v>100</v>
      </c>
    </row>
    <row r="115" spans="2:14" ht="12.75">
      <c r="B115" s="2"/>
      <c r="C115" s="52"/>
      <c r="D115" s="41"/>
      <c r="E115" s="15" t="s">
        <v>147</v>
      </c>
      <c r="F115" s="17"/>
      <c r="G115" s="19" t="s">
        <v>159</v>
      </c>
      <c r="H115" s="84"/>
      <c r="I115" s="84"/>
      <c r="J115" s="132"/>
      <c r="K115" s="190"/>
      <c r="L115" s="190">
        <v>129390</v>
      </c>
      <c r="M115" s="190">
        <v>129390</v>
      </c>
      <c r="N115" s="171">
        <f>M115/L115*100</f>
        <v>100</v>
      </c>
    </row>
    <row r="116" spans="2:14" ht="12.75">
      <c r="B116" s="2"/>
      <c r="C116" s="52">
        <v>5</v>
      </c>
      <c r="D116" s="41"/>
      <c r="E116" s="15" t="s">
        <v>147</v>
      </c>
      <c r="F116" s="17"/>
      <c r="G116" s="19" t="s">
        <v>148</v>
      </c>
      <c r="H116" s="84"/>
      <c r="I116" s="84"/>
      <c r="J116" s="132"/>
      <c r="K116" s="190">
        <v>5000</v>
      </c>
      <c r="L116" s="190">
        <v>5000</v>
      </c>
      <c r="M116" s="190"/>
      <c r="N116" s="171">
        <f>M116/L116*100</f>
        <v>0</v>
      </c>
    </row>
    <row r="117" spans="1:14" ht="13.5" thickBot="1">
      <c r="A117" s="2"/>
      <c r="B117" s="2"/>
      <c r="C117" s="53">
        <v>6</v>
      </c>
      <c r="D117" s="54"/>
      <c r="E117" s="55"/>
      <c r="F117" s="56"/>
      <c r="G117" s="57" t="s">
        <v>84</v>
      </c>
      <c r="H117" s="122">
        <f aca="true" t="shared" si="16" ref="H117:M117">SUM(H110:H116)</f>
        <v>0</v>
      </c>
      <c r="I117" s="122">
        <f t="shared" si="16"/>
        <v>71433</v>
      </c>
      <c r="J117" s="128">
        <f t="shared" si="16"/>
        <v>127853</v>
      </c>
      <c r="K117" s="200">
        <f t="shared" si="16"/>
        <v>5000</v>
      </c>
      <c r="L117" s="200">
        <f t="shared" si="16"/>
        <v>169353</v>
      </c>
      <c r="M117" s="200">
        <f t="shared" si="16"/>
        <v>164353</v>
      </c>
      <c r="N117" s="171">
        <f>M117/L117*100</f>
        <v>97.04758699284926</v>
      </c>
    </row>
    <row r="118" spans="2:14" ht="12.75">
      <c r="B118" s="2"/>
      <c r="C118" s="2"/>
      <c r="D118" s="2"/>
      <c r="E118" s="2"/>
      <c r="F118" s="2"/>
      <c r="G118" s="2"/>
      <c r="J118" s="123"/>
      <c r="K118" s="196"/>
      <c r="L118" s="196"/>
      <c r="M118" s="196"/>
      <c r="N118" s="123"/>
    </row>
    <row r="119" spans="2:14" ht="13.5" thickBot="1">
      <c r="B119" s="2"/>
      <c r="C119" s="2"/>
      <c r="D119" s="2"/>
      <c r="E119" s="2"/>
      <c r="F119" s="2"/>
      <c r="G119" s="2"/>
      <c r="J119" s="123"/>
      <c r="K119" s="196"/>
      <c r="L119" s="196"/>
      <c r="M119" s="196"/>
      <c r="N119" s="123"/>
    </row>
    <row r="120" spans="2:14" ht="8.25" customHeight="1" thickBot="1">
      <c r="B120" s="2"/>
      <c r="C120" s="231" t="s">
        <v>85</v>
      </c>
      <c r="D120" s="232"/>
      <c r="E120" s="232"/>
      <c r="F120" s="232"/>
      <c r="G120" s="49"/>
      <c r="H120" s="103"/>
      <c r="I120" s="101"/>
      <c r="J120" s="124"/>
      <c r="K120" s="201"/>
      <c r="L120" s="201"/>
      <c r="M120" s="208"/>
      <c r="N120" s="125"/>
    </row>
    <row r="121" spans="2:14" ht="12.75">
      <c r="B121" s="2"/>
      <c r="C121" s="233"/>
      <c r="D121" s="234"/>
      <c r="E121" s="234"/>
      <c r="F121" s="234"/>
      <c r="G121" s="4" t="s">
        <v>1</v>
      </c>
      <c r="H121" s="105" t="s">
        <v>116</v>
      </c>
      <c r="I121" s="102" t="s">
        <v>116</v>
      </c>
      <c r="J121" s="126" t="s">
        <v>117</v>
      </c>
      <c r="K121" s="202" t="s">
        <v>112</v>
      </c>
      <c r="L121" s="214" t="s">
        <v>112</v>
      </c>
      <c r="M121" s="222" t="s">
        <v>133</v>
      </c>
      <c r="N121" s="154" t="s">
        <v>139</v>
      </c>
    </row>
    <row r="122" spans="2:14" ht="12.75">
      <c r="B122" s="2"/>
      <c r="C122" s="50"/>
      <c r="D122" s="5" t="s">
        <v>2</v>
      </c>
      <c r="E122" s="5" t="s">
        <v>3</v>
      </c>
      <c r="F122" s="5" t="s">
        <v>4</v>
      </c>
      <c r="G122" s="8" t="s">
        <v>109</v>
      </c>
      <c r="H122" s="105" t="s">
        <v>118</v>
      </c>
      <c r="I122" s="102" t="s">
        <v>119</v>
      </c>
      <c r="J122" s="126" t="s">
        <v>120</v>
      </c>
      <c r="K122" s="202" t="s">
        <v>121</v>
      </c>
      <c r="L122" s="214" t="s">
        <v>141</v>
      </c>
      <c r="M122" s="222" t="s">
        <v>154</v>
      </c>
      <c r="N122" s="106" t="s">
        <v>140</v>
      </c>
    </row>
    <row r="123" spans="2:14" ht="13.5" thickBot="1">
      <c r="B123" s="2"/>
      <c r="C123" s="80"/>
      <c r="D123" s="81"/>
      <c r="E123" s="82"/>
      <c r="F123" s="81" t="s">
        <v>5</v>
      </c>
      <c r="G123" s="83" t="s">
        <v>6</v>
      </c>
      <c r="H123" s="107"/>
      <c r="I123" s="88"/>
      <c r="J123" s="127"/>
      <c r="K123" s="203"/>
      <c r="L123" s="215" t="s">
        <v>142</v>
      </c>
      <c r="M123" s="223"/>
      <c r="N123" s="108"/>
    </row>
    <row r="124" spans="2:14" ht="12.75">
      <c r="B124" s="2"/>
      <c r="C124" s="52">
        <v>1</v>
      </c>
      <c r="D124" s="41" t="s">
        <v>86</v>
      </c>
      <c r="E124" s="15"/>
      <c r="F124" s="17"/>
      <c r="G124" s="46" t="s">
        <v>87</v>
      </c>
      <c r="H124" s="114"/>
      <c r="I124" s="114"/>
      <c r="J124" s="130"/>
      <c r="K124" s="204"/>
      <c r="L124" s="204"/>
      <c r="M124" s="204"/>
      <c r="N124" s="169"/>
    </row>
    <row r="125" spans="2:14" ht="12.75">
      <c r="B125" s="2"/>
      <c r="C125" s="120">
        <f>C124+1</f>
        <v>2</v>
      </c>
      <c r="D125" s="64"/>
      <c r="E125" s="64" t="s">
        <v>88</v>
      </c>
      <c r="F125" s="65" t="s">
        <v>18</v>
      </c>
      <c r="G125" s="121" t="s">
        <v>89</v>
      </c>
      <c r="H125" s="86">
        <v>7700</v>
      </c>
      <c r="I125" s="86">
        <v>5000</v>
      </c>
      <c r="J125" s="152">
        <v>17741</v>
      </c>
      <c r="K125" s="205">
        <v>2635</v>
      </c>
      <c r="L125" s="205">
        <v>3912</v>
      </c>
      <c r="M125" s="192">
        <v>2877</v>
      </c>
      <c r="N125" s="171">
        <f aca="true" t="shared" si="17" ref="N125:N130">M125/L125*100</f>
        <v>73.54294478527608</v>
      </c>
    </row>
    <row r="126" spans="2:14" ht="12.75">
      <c r="B126" s="2"/>
      <c r="C126" s="163"/>
      <c r="D126" s="95"/>
      <c r="E126" s="95"/>
      <c r="F126" s="96"/>
      <c r="G126" s="116" t="s">
        <v>136</v>
      </c>
      <c r="H126" s="86"/>
      <c r="I126" s="86"/>
      <c r="J126" s="152">
        <v>9110</v>
      </c>
      <c r="K126" s="206">
        <v>9110</v>
      </c>
      <c r="L126" s="206">
        <v>9110</v>
      </c>
      <c r="M126" s="192">
        <v>0</v>
      </c>
      <c r="N126" s="171">
        <f t="shared" si="17"/>
        <v>0</v>
      </c>
    </row>
    <row r="127" spans="2:14" ht="12.75">
      <c r="B127" s="2"/>
      <c r="C127" s="163"/>
      <c r="D127" s="95"/>
      <c r="E127" s="95"/>
      <c r="F127" s="96"/>
      <c r="G127" s="116" t="s">
        <v>137</v>
      </c>
      <c r="H127" s="86"/>
      <c r="I127" s="86"/>
      <c r="J127" s="152"/>
      <c r="K127" s="206">
        <v>5000</v>
      </c>
      <c r="L127" s="206">
        <v>5000</v>
      </c>
      <c r="M127" s="192">
        <v>5000</v>
      </c>
      <c r="N127" s="171">
        <f t="shared" si="17"/>
        <v>100</v>
      </c>
    </row>
    <row r="128" spans="2:14" ht="12.75">
      <c r="B128" s="2"/>
      <c r="C128" s="163"/>
      <c r="D128" s="95"/>
      <c r="E128" s="95"/>
      <c r="F128" s="96"/>
      <c r="G128" s="6" t="s">
        <v>135</v>
      </c>
      <c r="H128" s="86"/>
      <c r="I128" s="86"/>
      <c r="J128" s="152"/>
      <c r="K128" s="206">
        <v>102122</v>
      </c>
      <c r="L128" s="206">
        <v>102122</v>
      </c>
      <c r="M128" s="192">
        <v>0</v>
      </c>
      <c r="N128" s="171">
        <f t="shared" si="17"/>
        <v>0</v>
      </c>
    </row>
    <row r="129" spans="2:14" ht="13.5" thickBot="1">
      <c r="B129" s="2"/>
      <c r="C129" s="173"/>
      <c r="D129" s="68"/>
      <c r="E129" s="68" t="s">
        <v>126</v>
      </c>
      <c r="F129" s="69" t="s">
        <v>20</v>
      </c>
      <c r="G129" s="174" t="s">
        <v>127</v>
      </c>
      <c r="H129" s="86"/>
      <c r="I129" s="86"/>
      <c r="J129" s="152">
        <v>17042</v>
      </c>
      <c r="K129" s="192"/>
      <c r="L129" s="192">
        <v>23000</v>
      </c>
      <c r="M129" s="192">
        <v>23000</v>
      </c>
      <c r="N129" s="175">
        <f t="shared" si="17"/>
        <v>100</v>
      </c>
    </row>
    <row r="130" spans="2:14" ht="13.5" thickBot="1">
      <c r="B130" s="2"/>
      <c r="C130" s="176">
        <v>3</v>
      </c>
      <c r="D130" s="177"/>
      <c r="E130" s="72"/>
      <c r="F130" s="73"/>
      <c r="G130" s="178" t="s">
        <v>90</v>
      </c>
      <c r="H130" s="179">
        <f aca="true" t="shared" si="18" ref="H130:M130">SUM(H125:H129)</f>
        <v>7700</v>
      </c>
      <c r="I130" s="179">
        <f t="shared" si="18"/>
        <v>5000</v>
      </c>
      <c r="J130" s="180">
        <f t="shared" si="18"/>
        <v>43893</v>
      </c>
      <c r="K130" s="207">
        <f t="shared" si="18"/>
        <v>118867</v>
      </c>
      <c r="L130" s="207">
        <f t="shared" si="18"/>
        <v>143144</v>
      </c>
      <c r="M130" s="207">
        <f t="shared" si="18"/>
        <v>30877</v>
      </c>
      <c r="N130" s="181">
        <f t="shared" si="17"/>
        <v>21.57058626278433</v>
      </c>
    </row>
    <row r="131" spans="2:14" ht="12.75">
      <c r="B131" s="2"/>
      <c r="C131" s="2"/>
      <c r="D131" s="2"/>
      <c r="E131" s="2"/>
      <c r="F131" s="2"/>
      <c r="G131" s="2"/>
      <c r="J131" s="123"/>
      <c r="K131" s="196"/>
      <c r="L131" s="196"/>
      <c r="M131" s="196"/>
      <c r="N131" s="123"/>
    </row>
    <row r="132" spans="2:14" ht="12.75" customHeight="1" thickBot="1">
      <c r="B132" s="2"/>
      <c r="C132" s="2"/>
      <c r="D132" s="2"/>
      <c r="E132" s="2"/>
      <c r="F132" s="2"/>
      <c r="G132" s="2"/>
      <c r="J132" s="123"/>
      <c r="K132" s="196"/>
      <c r="L132" s="196"/>
      <c r="M132" s="196"/>
      <c r="N132" s="123"/>
    </row>
    <row r="133" spans="2:14" ht="12.75" customHeight="1" hidden="1">
      <c r="B133" s="2"/>
      <c r="C133" s="2"/>
      <c r="D133" s="2"/>
      <c r="E133" s="2"/>
      <c r="F133" s="2"/>
      <c r="G133" s="2"/>
      <c r="J133" s="123"/>
      <c r="K133" s="196"/>
      <c r="L133" s="196"/>
      <c r="M133" s="196"/>
      <c r="N133" s="123"/>
    </row>
    <row r="134" spans="2:14" ht="13.5" hidden="1" thickBot="1">
      <c r="B134" s="2"/>
      <c r="C134" s="2"/>
      <c r="D134" s="2"/>
      <c r="E134" s="2"/>
      <c r="F134" s="2"/>
      <c r="G134" s="2"/>
      <c r="J134" s="123"/>
      <c r="K134" s="196"/>
      <c r="L134" s="196"/>
      <c r="M134" s="196"/>
      <c r="N134" s="123"/>
    </row>
    <row r="135" spans="2:14" ht="13.5" hidden="1" thickBot="1">
      <c r="B135" s="2"/>
      <c r="C135" s="2"/>
      <c r="D135" s="2"/>
      <c r="E135" s="2"/>
      <c r="F135" s="2"/>
      <c r="G135" s="2"/>
      <c r="J135" s="123"/>
      <c r="K135" s="196"/>
      <c r="L135" s="196"/>
      <c r="M135" s="196"/>
      <c r="N135" s="123"/>
    </row>
    <row r="136" spans="2:14" ht="13.5" hidden="1" thickBot="1">
      <c r="B136" s="2"/>
      <c r="C136" s="2"/>
      <c r="D136" s="2"/>
      <c r="E136" s="2"/>
      <c r="F136" s="2"/>
      <c r="G136" s="2"/>
      <c r="J136" s="123"/>
      <c r="K136" s="196"/>
      <c r="L136" s="196"/>
      <c r="M136" s="196"/>
      <c r="N136" s="123"/>
    </row>
    <row r="137" spans="2:14" ht="13.5" hidden="1" thickBot="1">
      <c r="B137" s="2"/>
      <c r="C137" s="2"/>
      <c r="D137" s="2"/>
      <c r="E137" s="2"/>
      <c r="F137" s="2"/>
      <c r="G137" s="2"/>
      <c r="J137" s="123"/>
      <c r="K137" s="196"/>
      <c r="L137" s="196"/>
      <c r="M137" s="196"/>
      <c r="N137" s="123"/>
    </row>
    <row r="138" spans="2:14" ht="13.5" hidden="1" thickBot="1">
      <c r="B138" s="2"/>
      <c r="C138" s="2"/>
      <c r="D138" s="2"/>
      <c r="E138" s="2"/>
      <c r="F138" s="2"/>
      <c r="G138" s="2"/>
      <c r="J138" s="123"/>
      <c r="K138" s="196"/>
      <c r="L138" s="196"/>
      <c r="M138" s="196"/>
      <c r="N138" s="123"/>
    </row>
    <row r="139" spans="2:14" ht="13.5" hidden="1" thickBot="1">
      <c r="B139" s="2"/>
      <c r="C139" s="2"/>
      <c r="D139" s="2"/>
      <c r="E139" s="2"/>
      <c r="F139" s="2"/>
      <c r="G139" s="2"/>
      <c r="J139" s="123"/>
      <c r="K139" s="196"/>
      <c r="L139" s="196"/>
      <c r="M139" s="196"/>
      <c r="N139" s="123"/>
    </row>
    <row r="140" spans="2:14" ht="12.75">
      <c r="B140" s="2"/>
      <c r="C140" s="235" t="s">
        <v>91</v>
      </c>
      <c r="D140" s="236"/>
      <c r="E140" s="236"/>
      <c r="F140" s="236"/>
      <c r="G140" s="237"/>
      <c r="H140" s="101"/>
      <c r="I140" s="101"/>
      <c r="J140" s="162"/>
      <c r="K140" s="208"/>
      <c r="L140" s="201"/>
      <c r="M140" s="208"/>
      <c r="N140" s="125"/>
    </row>
    <row r="141" spans="2:14" ht="12.75">
      <c r="B141" s="2"/>
      <c r="C141" s="238"/>
      <c r="D141" s="239"/>
      <c r="E141" s="239"/>
      <c r="F141" s="239"/>
      <c r="G141" s="240"/>
      <c r="H141" s="102" t="s">
        <v>116</v>
      </c>
      <c r="I141" s="102" t="s">
        <v>116</v>
      </c>
      <c r="J141" s="129" t="s">
        <v>117</v>
      </c>
      <c r="K141" s="209" t="s">
        <v>112</v>
      </c>
      <c r="L141" s="184" t="s">
        <v>112</v>
      </c>
      <c r="M141" s="222" t="s">
        <v>133</v>
      </c>
      <c r="N141" s="154" t="s">
        <v>139</v>
      </c>
    </row>
    <row r="142" spans="2:14" ht="12.75">
      <c r="B142" s="2"/>
      <c r="C142" s="118"/>
      <c r="D142" s="117" t="s">
        <v>2</v>
      </c>
      <c r="E142" s="117" t="s">
        <v>3</v>
      </c>
      <c r="F142" s="117" t="s">
        <v>4</v>
      </c>
      <c r="G142" s="97"/>
      <c r="H142" s="102" t="s">
        <v>118</v>
      </c>
      <c r="I142" s="102" t="s">
        <v>119</v>
      </c>
      <c r="J142" s="129" t="s">
        <v>120</v>
      </c>
      <c r="K142" s="209" t="s">
        <v>121</v>
      </c>
      <c r="L142" s="184" t="s">
        <v>141</v>
      </c>
      <c r="M142" s="222" t="s">
        <v>154</v>
      </c>
      <c r="N142" s="106" t="s">
        <v>140</v>
      </c>
    </row>
    <row r="143" spans="2:14" ht="13.5" thickBot="1">
      <c r="B143" s="2"/>
      <c r="C143" s="156"/>
      <c r="D143" s="157"/>
      <c r="E143" s="157"/>
      <c r="F143" s="157" t="s">
        <v>5</v>
      </c>
      <c r="G143" s="161" t="s">
        <v>6</v>
      </c>
      <c r="H143" s="88"/>
      <c r="I143" s="88"/>
      <c r="J143" s="158"/>
      <c r="K143" s="210"/>
      <c r="L143" s="219" t="s">
        <v>142</v>
      </c>
      <c r="M143" s="223"/>
      <c r="N143" s="108"/>
    </row>
    <row r="144" spans="2:14" ht="14.25">
      <c r="B144" s="2"/>
      <c r="C144" s="52">
        <v>1</v>
      </c>
      <c r="D144" s="16"/>
      <c r="E144" s="16"/>
      <c r="F144" s="17"/>
      <c r="G144" s="115" t="s">
        <v>82</v>
      </c>
      <c r="H144" s="14">
        <f aca="true" t="shared" si="19" ref="H144:M144">H90</f>
        <v>195396</v>
      </c>
      <c r="I144" s="14">
        <f t="shared" si="19"/>
        <v>268558</v>
      </c>
      <c r="J144" s="14">
        <f t="shared" si="19"/>
        <v>225396</v>
      </c>
      <c r="K144" s="188">
        <f t="shared" si="19"/>
        <v>227888</v>
      </c>
      <c r="L144" s="188">
        <f t="shared" si="19"/>
        <v>238800</v>
      </c>
      <c r="M144" s="188">
        <f t="shared" si="19"/>
        <v>242356</v>
      </c>
      <c r="N144" s="170">
        <f>M144/L144*100</f>
        <v>101.4891122278057</v>
      </c>
    </row>
    <row r="145" spans="2:14" ht="14.25">
      <c r="B145" s="2"/>
      <c r="C145" s="58">
        <v>2</v>
      </c>
      <c r="D145" s="22"/>
      <c r="E145" s="23"/>
      <c r="F145" s="17"/>
      <c r="G145" s="47" t="s">
        <v>92</v>
      </c>
      <c r="H145" s="77">
        <f aca="true" t="shared" si="20" ref="H145:N145">H117</f>
        <v>0</v>
      </c>
      <c r="I145" s="77">
        <f t="shared" si="20"/>
        <v>71433</v>
      </c>
      <c r="J145" s="77">
        <f t="shared" si="20"/>
        <v>127853</v>
      </c>
      <c r="K145" s="211">
        <f t="shared" si="20"/>
        <v>5000</v>
      </c>
      <c r="L145" s="211">
        <f t="shared" si="20"/>
        <v>169353</v>
      </c>
      <c r="M145" s="211">
        <f t="shared" si="20"/>
        <v>164353</v>
      </c>
      <c r="N145" s="170">
        <f>M145/L145*100</f>
        <v>97.04758699284926</v>
      </c>
    </row>
    <row r="146" spans="2:14" ht="14.25">
      <c r="B146" s="2"/>
      <c r="C146" s="58">
        <v>3</v>
      </c>
      <c r="D146" s="22"/>
      <c r="E146" s="23"/>
      <c r="F146" s="23"/>
      <c r="G146" s="48" t="s">
        <v>93</v>
      </c>
      <c r="H146" s="89">
        <f>H130</f>
        <v>7700</v>
      </c>
      <c r="I146" s="89">
        <f aca="true" t="shared" si="21" ref="I146:N146">I130</f>
        <v>5000</v>
      </c>
      <c r="J146" s="77">
        <f t="shared" si="21"/>
        <v>43893</v>
      </c>
      <c r="K146" s="211">
        <f t="shared" si="21"/>
        <v>118867</v>
      </c>
      <c r="L146" s="211">
        <f t="shared" si="21"/>
        <v>143144</v>
      </c>
      <c r="M146" s="211">
        <f t="shared" si="21"/>
        <v>30877</v>
      </c>
      <c r="N146" s="170">
        <f>M146/L146*100</f>
        <v>21.57058626278433</v>
      </c>
    </row>
    <row r="147" spans="2:14" ht="13.5" thickBot="1">
      <c r="B147" s="2"/>
      <c r="C147" s="59">
        <v>4</v>
      </c>
      <c r="D147" s="60"/>
      <c r="E147" s="61"/>
      <c r="F147" s="62"/>
      <c r="G147" s="57" t="s">
        <v>94</v>
      </c>
      <c r="H147" s="87">
        <f aca="true" t="shared" si="22" ref="H147:M147">SUM(H144:H146)</f>
        <v>203096</v>
      </c>
      <c r="I147" s="87">
        <f t="shared" si="22"/>
        <v>344991</v>
      </c>
      <c r="J147" s="87">
        <f t="shared" si="22"/>
        <v>397142</v>
      </c>
      <c r="K147" s="212">
        <f t="shared" si="22"/>
        <v>351755</v>
      </c>
      <c r="L147" s="212">
        <f t="shared" si="22"/>
        <v>551297</v>
      </c>
      <c r="M147" s="212">
        <f t="shared" si="22"/>
        <v>437586</v>
      </c>
      <c r="N147" s="170">
        <f>M147/L147*100</f>
        <v>79.37391279110896</v>
      </c>
    </row>
    <row r="148" spans="2:7" ht="29.25" customHeight="1">
      <c r="B148" s="2"/>
      <c r="C148" s="2"/>
      <c r="D148" s="2"/>
      <c r="E148" s="2"/>
      <c r="F148" s="2"/>
      <c r="G148" s="2"/>
    </row>
    <row r="149" spans="2:7" ht="29.25" customHeight="1">
      <c r="B149" s="2"/>
      <c r="C149" s="2" t="s">
        <v>160</v>
      </c>
      <c r="D149" s="2"/>
      <c r="E149" s="2"/>
      <c r="F149" s="2"/>
      <c r="G149" s="2"/>
    </row>
    <row r="150" spans="2:7" ht="29.25" customHeight="1">
      <c r="B150" s="2"/>
      <c r="C150" s="2" t="s">
        <v>161</v>
      </c>
      <c r="D150" s="2"/>
      <c r="E150" s="2"/>
      <c r="F150" s="2"/>
      <c r="G150" s="2"/>
    </row>
    <row r="151" spans="2:7" ht="29.25" customHeight="1">
      <c r="B151" s="2"/>
      <c r="C151" s="2"/>
      <c r="D151" s="2"/>
      <c r="E151" s="2"/>
      <c r="F151" s="2"/>
      <c r="G151" s="2"/>
    </row>
    <row r="152" spans="2:7" ht="29.25" customHeight="1">
      <c r="B152" s="2"/>
      <c r="C152" s="2"/>
      <c r="D152" s="2"/>
      <c r="E152" s="2"/>
      <c r="F152" s="2"/>
      <c r="G152" s="182"/>
    </row>
    <row r="153" spans="2:7" ht="29.25" customHeight="1">
      <c r="B153" s="2"/>
      <c r="C153" s="2"/>
      <c r="D153" s="2"/>
      <c r="E153" s="2"/>
      <c r="F153" s="2"/>
      <c r="G153" s="2"/>
    </row>
    <row r="154" spans="2:7" ht="29.25" customHeight="1">
      <c r="B154" s="2"/>
      <c r="C154" s="2"/>
      <c r="D154" s="2"/>
      <c r="E154" s="2"/>
      <c r="F154" s="2"/>
      <c r="G154" s="2"/>
    </row>
    <row r="155" spans="2:7" ht="29.25" customHeight="1">
      <c r="B155" s="2"/>
      <c r="C155" s="2"/>
      <c r="D155" s="2"/>
      <c r="E155" s="2"/>
      <c r="F155" s="2"/>
      <c r="G155" s="2"/>
    </row>
    <row r="156" spans="2:7" ht="29.25" customHeight="1">
      <c r="B156" s="2"/>
      <c r="C156" s="2"/>
      <c r="D156" s="2"/>
      <c r="E156" s="2"/>
      <c r="F156" s="2"/>
      <c r="G156" s="2"/>
    </row>
    <row r="157" spans="2:7" ht="12.75">
      <c r="B157" s="2"/>
      <c r="C157" s="2"/>
      <c r="D157" s="2"/>
      <c r="E157" s="2"/>
      <c r="F157" s="2"/>
      <c r="G157" s="2"/>
    </row>
    <row r="158" spans="2:7" ht="12.75">
      <c r="B158" s="2"/>
      <c r="C158" s="2"/>
      <c r="D158" s="2"/>
      <c r="E158" s="2"/>
      <c r="F158" s="2"/>
      <c r="G158" s="2"/>
    </row>
    <row r="159" spans="2:7" ht="12.75">
      <c r="B159" s="2"/>
      <c r="C159" s="2"/>
      <c r="D159" s="2"/>
      <c r="E159" s="2"/>
      <c r="F159" s="2"/>
      <c r="G159" s="2"/>
    </row>
    <row r="160" spans="2:7" ht="12.75">
      <c r="B160" s="2"/>
      <c r="C160" s="2"/>
      <c r="D160" s="2"/>
      <c r="E160" s="2"/>
      <c r="F160" s="2"/>
      <c r="G160" s="2"/>
    </row>
    <row r="161" spans="2:7" ht="12.75">
      <c r="B161" s="2"/>
      <c r="C161" s="2"/>
      <c r="D161" s="2"/>
      <c r="E161" s="2"/>
      <c r="F161" s="2"/>
      <c r="G161" s="2"/>
    </row>
    <row r="162" spans="2:7" ht="12.75">
      <c r="B162" s="2"/>
      <c r="C162" s="2"/>
      <c r="D162" s="2"/>
      <c r="E162" s="2"/>
      <c r="F162" s="2"/>
      <c r="G162" s="2"/>
    </row>
    <row r="163" spans="2:7" ht="12.75">
      <c r="B163" s="2"/>
      <c r="C163" s="2"/>
      <c r="D163" s="2"/>
      <c r="E163" s="2"/>
      <c r="F163" s="2"/>
      <c r="G163" s="2"/>
    </row>
    <row r="164" spans="2:7" ht="12.75">
      <c r="B164" s="2"/>
      <c r="C164" s="2"/>
      <c r="D164" s="2"/>
      <c r="E164" s="2"/>
      <c r="F164" s="2"/>
      <c r="G164" s="2"/>
    </row>
    <row r="165" spans="2:7" ht="12.75">
      <c r="B165" s="2"/>
      <c r="C165" s="2"/>
      <c r="D165" s="2"/>
      <c r="E165" s="2"/>
      <c r="F165" s="2"/>
      <c r="G165" s="2"/>
    </row>
    <row r="166" spans="2:7" ht="12.75">
      <c r="B166" s="2"/>
      <c r="C166" s="2"/>
      <c r="D166" s="2"/>
      <c r="E166" s="2"/>
      <c r="F166" s="2"/>
      <c r="G166" s="2"/>
    </row>
    <row r="168" ht="13.5" customHeight="1"/>
    <row r="169" ht="12.75" customHeight="1"/>
    <row r="177" ht="12.75">
      <c r="A177" s="2"/>
    </row>
  </sheetData>
  <sheetProtection selectLockedCells="1" selectUnlockedCells="1"/>
  <mergeCells count="4">
    <mergeCell ref="C120:F121"/>
    <mergeCell ref="C140:G141"/>
    <mergeCell ref="B3:G4"/>
    <mergeCell ref="C106:F107"/>
  </mergeCells>
  <printOptions/>
  <pageMargins left="0" right="0" top="0.9840277777777777" bottom="0.9840277777777777" header="0.5118055555555555" footer="0.511805555555555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2019-01-17T09:36:01Z</cp:lastPrinted>
  <dcterms:created xsi:type="dcterms:W3CDTF">2013-02-07T09:18:24Z</dcterms:created>
  <dcterms:modified xsi:type="dcterms:W3CDTF">2019-02-06T14:10:52Z</dcterms:modified>
  <cp:category/>
  <cp:version/>
  <cp:contentType/>
  <cp:contentStatus/>
</cp:coreProperties>
</file>