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cet na rok 2019\skutocnost k 30062019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43" i="1"/>
  <c r="F39" i="1"/>
  <c r="F23" i="1"/>
  <c r="F38" i="1" s="1"/>
  <c r="F9" i="1"/>
  <c r="F40" i="1" l="1"/>
  <c r="F56" i="1"/>
  <c r="F41" i="1"/>
  <c r="F21" i="1"/>
  <c r="I55" i="1"/>
  <c r="I50" i="1"/>
  <c r="H52" i="1"/>
  <c r="I44" i="1" l="1"/>
  <c r="I43" i="1"/>
  <c r="H43" i="1"/>
  <c r="G43" i="1"/>
  <c r="I52" i="1" l="1"/>
  <c r="I53" i="1"/>
  <c r="I11" i="1"/>
  <c r="I13" i="1"/>
  <c r="I14" i="1"/>
  <c r="I15" i="1"/>
  <c r="I16" i="1"/>
  <c r="I17" i="1"/>
  <c r="I18" i="1"/>
  <c r="I19" i="1"/>
  <c r="I22" i="1"/>
  <c r="I26" i="1"/>
  <c r="I30" i="1"/>
  <c r="I33" i="1"/>
  <c r="I8" i="1"/>
  <c r="G52" i="1" l="1"/>
  <c r="I51" i="1" l="1"/>
  <c r="E52" i="1" l="1"/>
  <c r="E43" i="1"/>
  <c r="E39" i="1"/>
  <c r="E23" i="1"/>
  <c r="E38" i="1" s="1"/>
  <c r="E9" i="1"/>
  <c r="E40" i="1" l="1"/>
  <c r="E56" i="1" s="1"/>
  <c r="E21" i="1"/>
  <c r="D52" i="1"/>
  <c r="C52" i="1"/>
  <c r="D43" i="1"/>
  <c r="C43" i="1"/>
  <c r="H39" i="1"/>
  <c r="G39" i="1"/>
  <c r="D39" i="1"/>
  <c r="C39" i="1"/>
  <c r="H23" i="1"/>
  <c r="G23" i="1"/>
  <c r="D23" i="1"/>
  <c r="C23" i="1"/>
  <c r="C38" i="1" s="1"/>
  <c r="H9" i="1"/>
  <c r="H21" i="1" s="1"/>
  <c r="G9" i="1"/>
  <c r="D9" i="1"/>
  <c r="D21" i="1" s="1"/>
  <c r="C9" i="1"/>
  <c r="C40" i="1" s="1"/>
  <c r="I9" i="1" l="1"/>
  <c r="I39" i="1"/>
  <c r="G38" i="1"/>
  <c r="I23" i="1"/>
  <c r="D40" i="1"/>
  <c r="D56" i="1" s="1"/>
  <c r="E41" i="1"/>
  <c r="D38" i="1"/>
  <c r="H40" i="1"/>
  <c r="H56" i="1" s="1"/>
  <c r="C42" i="1"/>
  <c r="G40" i="1"/>
  <c r="C41" i="1"/>
  <c r="C21" i="1"/>
  <c r="G21" i="1"/>
  <c r="I21" i="1" s="1"/>
  <c r="H38" i="1"/>
  <c r="C56" i="1"/>
  <c r="G56" i="1" l="1"/>
  <c r="I40" i="1"/>
  <c r="I38" i="1"/>
  <c r="I45" i="1"/>
  <c r="D41" i="1"/>
  <c r="H41" i="1"/>
  <c r="G41" i="1"/>
  <c r="I49" i="1" l="1"/>
  <c r="I41" i="1"/>
</calcChain>
</file>

<file path=xl/comments1.xml><?xml version="1.0" encoding="utf-8"?>
<comments xmlns="http://schemas.openxmlformats.org/spreadsheetml/2006/main">
  <authors>
    <author>PC</author>
  </authors>
  <commentList>
    <comment ref="C21" authorId="0" shapeId="0">
      <text>
        <r>
          <rPr>
            <b/>
            <sz val="9"/>
            <color indexed="81"/>
            <rFont val="Segoe UI"/>
            <family val="2"/>
            <charset val="238"/>
          </rPr>
          <t>PC: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<sst xmlns="http://schemas.openxmlformats.org/spreadsheetml/2006/main" count="69" uniqueCount="65">
  <si>
    <t>Bežný rozpočet, kapitálový rozpočet - sumarizácia</t>
  </si>
  <si>
    <t xml:space="preserve">Skutočné plnenie </t>
  </si>
  <si>
    <t xml:space="preserve">Schválený rozpočet </t>
  </si>
  <si>
    <t xml:space="preserve">Rozpočet </t>
  </si>
  <si>
    <t>za rok 2016</t>
  </si>
  <si>
    <t>na rok 2018</t>
  </si>
  <si>
    <t>na rok 2019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</si>
  <si>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</si>
  <si>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</si>
  <si>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</si>
  <si>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</si>
  <si>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</si>
  <si>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</si>
  <si>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</si>
  <si>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</si>
  <si>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</si>
  <si>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</si>
  <si>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</si>
  <si>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</si>
  <si>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</si>
  <si>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</si>
  <si>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</si>
  <si>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</si>
  <si>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Kanalizácia</t>
  </si>
  <si>
    <t>MŠ rekonštrukcia</t>
  </si>
  <si>
    <t>ZBERNÝ DVOR</t>
  </si>
  <si>
    <t>PHSR, nákup pozemkov</t>
  </si>
  <si>
    <t>Traktor</t>
  </si>
  <si>
    <t>Rekonštrukcia ústr. Kúrenia KD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</si>
  <si>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</si>
  <si>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</si>
  <si>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</si>
  <si>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</si>
  <si>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</si>
  <si>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</si>
  <si>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</si>
  <si>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Prevody z mimorozpočtových fondov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</si>
  <si>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</si>
  <si>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</si>
  <si>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</si>
  <si>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</si>
  <si>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</si>
  <si>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</si>
  <si>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</si>
  <si>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</si>
  <si>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</si>
  <si>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</si>
  <si>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KAM SYST</t>
  </si>
  <si>
    <t>Nevyč prostr. min. rokov MŠ</t>
  </si>
  <si>
    <t>Kamerový system</t>
  </si>
  <si>
    <t>Altánok</t>
  </si>
  <si>
    <t>ZELENÁ OÁZA traktor</t>
  </si>
  <si>
    <t>Has. zbrojnica</t>
  </si>
  <si>
    <t>Nevyč prostr. min. rokov  ZELENE OBCE</t>
  </si>
  <si>
    <t>Nevyč prostr. min. rokov HAS ZBROJNICA</t>
  </si>
  <si>
    <t>ZÁBEZPEKA</t>
  </si>
  <si>
    <t>ZELENE OBCE</t>
  </si>
  <si>
    <t>j</t>
  </si>
  <si>
    <t>Čerpanie rozpočtu</t>
  </si>
  <si>
    <t>% plnenie</t>
  </si>
  <si>
    <t>Prijaté fin. zábezpeky</t>
  </si>
  <si>
    <t>k 30.06.2019</t>
  </si>
  <si>
    <t>Plnenie rozpočtu obce za roky 2019-2021 - sumarizácia</t>
  </si>
  <si>
    <t xml:space="preserve">Rozpočet  </t>
  </si>
  <si>
    <t>po úprave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</si>
</sst>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name val="Arial CE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2" xfId="0" applyNumberFormat="1" applyFont="1" applyFill="1" applyBorder="1"/>
    <xf numFmtId="0" fontId="0" fillId="0" borderId="13" xfId="0" applyBorder="1"/>
    <xf numFmtId="0" fontId="0" fillId="0" borderId="14" xfId="0" applyBorder="1"/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/>
    <xf numFmtId="3" fontId="3" fillId="0" borderId="17" xfId="0" applyNumberFormat="1" applyFont="1" applyFill="1" applyBorder="1"/>
    <xf numFmtId="3" fontId="3" fillId="0" borderId="14" xfId="0" applyNumberFormat="1" applyFont="1" applyFill="1" applyBorder="1"/>
    <xf numFmtId="0" fontId="5" fillId="0" borderId="18" xfId="0" applyFont="1" applyFill="1" applyBorder="1" applyAlignment="1">
      <alignment horizontal="center"/>
    </xf>
    <xf numFmtId="0" fontId="6" fillId="0" borderId="13" xfId="0" applyFont="1" applyFill="1" applyBorder="1"/>
    <xf numFmtId="4" fontId="7" fillId="0" borderId="19" xfId="0" applyNumberFormat="1" applyFont="1" applyBorder="1"/>
    <xf numFmtId="0" fontId="8" fillId="0" borderId="13" xfId="0" applyFont="1" applyFill="1" applyBorder="1" applyAlignment="1">
      <alignment horizontal="left"/>
    </xf>
    <xf numFmtId="3" fontId="7" fillId="0" borderId="19" xfId="0" applyNumberFormat="1" applyFont="1" applyBorder="1"/>
    <xf numFmtId="1" fontId="0" fillId="0" borderId="13" xfId="0" applyNumberFormat="1" applyBorder="1"/>
    <xf numFmtId="0" fontId="8" fillId="0" borderId="13" xfId="0" applyFont="1" applyFill="1" applyBorder="1"/>
    <xf numFmtId="3" fontId="7" fillId="0" borderId="13" xfId="0" applyNumberFormat="1" applyFont="1" applyBorder="1"/>
    <xf numFmtId="0" fontId="9" fillId="0" borderId="13" xfId="0" applyFont="1" applyFill="1" applyBorder="1"/>
    <xf numFmtId="3" fontId="0" fillId="0" borderId="17" xfId="0" applyNumberFormat="1" applyBorder="1"/>
    <xf numFmtId="1" fontId="0" fillId="0" borderId="16" xfId="0" applyNumberFormat="1" applyBorder="1"/>
    <xf numFmtId="0" fontId="9" fillId="0" borderId="16" xfId="0" applyFont="1" applyFill="1" applyBorder="1"/>
    <xf numFmtId="3" fontId="3" fillId="0" borderId="19" xfId="0" applyNumberFormat="1" applyFont="1" applyFill="1" applyBorder="1"/>
    <xf numFmtId="0" fontId="3" fillId="0" borderId="13" xfId="0" applyFont="1" applyFill="1" applyBorder="1"/>
    <xf numFmtId="0" fontId="10" fillId="0" borderId="13" xfId="0" applyFont="1" applyFill="1" applyBorder="1"/>
    <xf numFmtId="3" fontId="10" fillId="0" borderId="19" xfId="0" applyNumberFormat="1" applyFont="1" applyFill="1" applyBorder="1"/>
    <xf numFmtId="0" fontId="10" fillId="0" borderId="9" xfId="0" applyFont="1" applyFill="1" applyBorder="1"/>
    <xf numFmtId="0" fontId="11" fillId="0" borderId="22" xfId="0" applyFont="1" applyFill="1" applyBorder="1"/>
    <xf numFmtId="0" fontId="11" fillId="0" borderId="25" xfId="0" applyFont="1" applyFill="1" applyBorder="1"/>
    <xf numFmtId="0" fontId="3" fillId="0" borderId="28" xfId="0" applyFont="1" applyFill="1" applyBorder="1"/>
    <xf numFmtId="0" fontId="13" fillId="0" borderId="16" xfId="0" applyFont="1" applyFill="1" applyBorder="1"/>
    <xf numFmtId="0" fontId="13" fillId="0" borderId="13" xfId="0" applyFont="1" applyFill="1" applyBorder="1"/>
    <xf numFmtId="0" fontId="3" fillId="0" borderId="25" xfId="0" applyFont="1" applyFill="1" applyBorder="1"/>
    <xf numFmtId="0" fontId="14" fillId="0" borderId="31" xfId="0" applyFont="1" applyFill="1" applyBorder="1"/>
    <xf numFmtId="0" fontId="5" fillId="0" borderId="0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33" xfId="0" applyBorder="1"/>
    <xf numFmtId="3" fontId="19" fillId="0" borderId="34" xfId="0" applyNumberFormat="1" applyFont="1" applyBorder="1"/>
    <xf numFmtId="3" fontId="0" fillId="0" borderId="13" xfId="0" applyNumberFormat="1" applyBorder="1"/>
    <xf numFmtId="3" fontId="0" fillId="0" borderId="14" xfId="0" applyNumberFormat="1" applyBorder="1"/>
    <xf numFmtId="3" fontId="3" fillId="0" borderId="19" xfId="0" applyNumberFormat="1" applyFont="1" applyBorder="1"/>
    <xf numFmtId="3" fontId="3" fillId="0" borderId="13" xfId="0" applyNumberFormat="1" applyFont="1" applyBorder="1"/>
    <xf numFmtId="3" fontId="0" fillId="0" borderId="19" xfId="0" applyNumberFormat="1" applyBorder="1"/>
    <xf numFmtId="3" fontId="9" fillId="0" borderId="17" xfId="0" applyNumberFormat="1" applyFont="1" applyFill="1" applyBorder="1"/>
    <xf numFmtId="3" fontId="9" fillId="0" borderId="34" xfId="0" applyNumberFormat="1" applyFont="1" applyFill="1" applyBorder="1"/>
    <xf numFmtId="3" fontId="10" fillId="0" borderId="14" xfId="0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Fill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27" xfId="0" applyNumberFormat="1" applyFont="1" applyFill="1" applyBorder="1"/>
    <xf numFmtId="3" fontId="3" fillId="0" borderId="29" xfId="0" applyNumberFormat="1" applyFont="1" applyFill="1" applyBorder="1"/>
    <xf numFmtId="3" fontId="0" fillId="0" borderId="17" xfId="0" applyNumberFormat="1" applyBorder="1" applyAlignment="1">
      <alignment horizontal="right"/>
    </xf>
    <xf numFmtId="3" fontId="0" fillId="0" borderId="16" xfId="0" applyNumberFormat="1" applyBorder="1"/>
    <xf numFmtId="3" fontId="3" fillId="0" borderId="26" xfId="0" applyNumberFormat="1" applyFont="1" applyFill="1" applyBorder="1"/>
    <xf numFmtId="3" fontId="0" fillId="0" borderId="17" xfId="0" applyNumberFormat="1" applyFont="1" applyBorder="1"/>
    <xf numFmtId="3" fontId="14" fillId="0" borderId="32" xfId="0" applyNumberFormat="1" applyFont="1" applyFill="1" applyBorder="1"/>
    <xf numFmtId="3" fontId="0" fillId="0" borderId="13" xfId="0" applyNumberFormat="1" applyFont="1" applyBorder="1"/>
    <xf numFmtId="3" fontId="3" fillId="0" borderId="11" xfId="0" applyNumberFormat="1" applyFont="1" applyBorder="1" applyAlignment="1">
      <alignment horizontal="right"/>
    </xf>
    <xf numFmtId="0" fontId="13" fillId="0" borderId="22" xfId="0" applyFont="1" applyFill="1" applyBorder="1"/>
    <xf numFmtId="3" fontId="0" fillId="0" borderId="23" xfId="0" applyNumberFormat="1" applyBorder="1" applyAlignment="1">
      <alignment horizontal="right"/>
    </xf>
    <xf numFmtId="3" fontId="0" fillId="0" borderId="23" xfId="0" applyNumberFormat="1" applyBorder="1"/>
    <xf numFmtId="3" fontId="19" fillId="2" borderId="16" xfId="0" applyNumberFormat="1" applyFont="1" applyFill="1" applyBorder="1"/>
    <xf numFmtId="3" fontId="3" fillId="2" borderId="13" xfId="0" applyNumberFormat="1" applyFont="1" applyFill="1" applyBorder="1"/>
    <xf numFmtId="0" fontId="0" fillId="2" borderId="13" xfId="0" applyFill="1" applyBorder="1"/>
    <xf numFmtId="3" fontId="19" fillId="2" borderId="13" xfId="0" applyNumberFormat="1" applyFont="1" applyFill="1" applyBorder="1"/>
    <xf numFmtId="3" fontId="3" fillId="2" borderId="19" xfId="0" applyNumberFormat="1" applyFont="1" applyFill="1" applyBorder="1"/>
    <xf numFmtId="3" fontId="0" fillId="2" borderId="13" xfId="0" applyNumberFormat="1" applyFill="1" applyBorder="1"/>
    <xf numFmtId="3" fontId="9" fillId="2" borderId="17" xfId="0" applyNumberFormat="1" applyFont="1" applyFill="1" applyBorder="1"/>
    <xf numFmtId="3" fontId="10" fillId="2" borderId="19" xfId="0" applyNumberFormat="1" applyFont="1" applyFill="1" applyBorder="1"/>
    <xf numFmtId="3" fontId="10" fillId="2" borderId="20" xfId="0" applyNumberFormat="1" applyFont="1" applyFill="1" applyBorder="1"/>
    <xf numFmtId="3" fontId="3" fillId="2" borderId="23" xfId="0" applyNumberFormat="1" applyFont="1" applyFill="1" applyBorder="1"/>
    <xf numFmtId="3" fontId="3" fillId="2" borderId="27" xfId="0" applyNumberFormat="1" applyFont="1" applyFill="1" applyBorder="1"/>
    <xf numFmtId="3" fontId="0" fillId="2" borderId="19" xfId="0" applyNumberFormat="1" applyFill="1" applyBorder="1"/>
    <xf numFmtId="3" fontId="0" fillId="2" borderId="23" xfId="0" applyNumberFormat="1" applyFill="1" applyBorder="1"/>
    <xf numFmtId="3" fontId="3" fillId="2" borderId="26" xfId="0" applyNumberFormat="1" applyFont="1" applyFill="1" applyBorder="1"/>
    <xf numFmtId="3" fontId="14" fillId="2" borderId="32" xfId="0" applyNumberFormat="1" applyFont="1" applyFill="1" applyBorder="1"/>
    <xf numFmtId="0" fontId="1" fillId="2" borderId="0" xfId="0" applyFont="1" applyFill="1"/>
    <xf numFmtId="0" fontId="3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33" xfId="0" applyFill="1" applyBorder="1"/>
    <xf numFmtId="0" fontId="0" fillId="2" borderId="0" xfId="0" applyFill="1"/>
    <xf numFmtId="0" fontId="5" fillId="0" borderId="0" xfId="0" applyFont="1" applyFill="1" applyBorder="1"/>
    <xf numFmtId="0" fontId="0" fillId="0" borderId="38" xfId="0" applyBorder="1"/>
    <xf numFmtId="1" fontId="22" fillId="0" borderId="38" xfId="0" applyNumberFormat="1" applyFont="1" applyBorder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33" xfId="0" applyFill="1" applyBorder="1"/>
    <xf numFmtId="3" fontId="19" fillId="0" borderId="16" xfId="0" applyNumberFormat="1" applyFont="1" applyFill="1" applyBorder="1"/>
    <xf numFmtId="3" fontId="3" fillId="0" borderId="13" xfId="0" applyNumberFormat="1" applyFont="1" applyFill="1" applyBorder="1"/>
    <xf numFmtId="0" fontId="0" fillId="0" borderId="13" xfId="0" applyFill="1" applyBorder="1"/>
    <xf numFmtId="3" fontId="0" fillId="0" borderId="13" xfId="0" applyNumberFormat="1" applyFill="1" applyBorder="1"/>
    <xf numFmtId="3" fontId="3" fillId="0" borderId="23" xfId="0" applyNumberFormat="1" applyFont="1" applyFill="1" applyBorder="1"/>
    <xf numFmtId="3" fontId="0" fillId="0" borderId="19" xfId="0" applyNumberFormat="1" applyFill="1" applyBorder="1"/>
    <xf numFmtId="1" fontId="0" fillId="0" borderId="38" xfId="0" applyNumberFormat="1" applyFill="1" applyBorder="1"/>
    <xf numFmtId="3" fontId="0" fillId="0" borderId="23" xfId="0" applyNumberFormat="1" applyFill="1" applyBorder="1"/>
    <xf numFmtId="0" fontId="0" fillId="0" borderId="0" xfId="0" applyFill="1"/>
    <xf numFmtId="4" fontId="19" fillId="0" borderId="34" xfId="0" applyNumberFormat="1" applyFont="1" applyBorder="1"/>
    <xf numFmtId="3" fontId="3" fillId="0" borderId="26" xfId="0" applyNumberFormat="1" applyFont="1" applyBorder="1"/>
    <xf numFmtId="3" fontId="0" fillId="2" borderId="25" xfId="0" applyNumberFormat="1" applyFill="1" applyBorder="1"/>
    <xf numFmtId="3" fontId="0" fillId="0" borderId="25" xfId="0" applyNumberFormat="1" applyFill="1" applyBorder="1"/>
    <xf numFmtId="3" fontId="0" fillId="0" borderId="30" xfId="0" applyNumberFormat="1" applyBorder="1"/>
    <xf numFmtId="0" fontId="5" fillId="0" borderId="39" xfId="0" applyFont="1" applyFill="1" applyBorder="1" applyAlignment="1">
      <alignment horizontal="center"/>
    </xf>
    <xf numFmtId="4" fontId="19" fillId="0" borderId="24" xfId="0" applyNumberFormat="1" applyFont="1" applyBorder="1"/>
    <xf numFmtId="3" fontId="0" fillId="2" borderId="16" xfId="0" applyNumberFormat="1" applyFill="1" applyBorder="1"/>
    <xf numFmtId="3" fontId="0" fillId="0" borderId="16" xfId="0" applyNumberFormat="1" applyFill="1" applyBorder="1"/>
    <xf numFmtId="3" fontId="0" fillId="0" borderId="34" xfId="0" applyNumberFormat="1" applyBorder="1"/>
    <xf numFmtId="4" fontId="19" fillId="0" borderId="30" xfId="0" applyNumberFormat="1" applyFont="1" applyBorder="1"/>
    <xf numFmtId="4" fontId="19" fillId="0" borderId="21" xfId="0" applyNumberFormat="1" applyFont="1" applyBorder="1"/>
    <xf numFmtId="3" fontId="0" fillId="0" borderId="16" xfId="0" applyNumberFormat="1" applyFont="1" applyBorder="1"/>
    <xf numFmtId="0" fontId="5" fillId="0" borderId="40" xfId="0" applyFont="1" applyFill="1" applyBorder="1" applyAlignment="1">
      <alignment horizontal="center"/>
    </xf>
    <xf numFmtId="3" fontId="3" fillId="0" borderId="24" xfId="0" applyNumberFormat="1" applyFont="1" applyFill="1" applyBorder="1"/>
    <xf numFmtId="3" fontId="3" fillId="0" borderId="34" xfId="0" applyNumberFormat="1" applyFont="1" applyFill="1" applyBorder="1"/>
    <xf numFmtId="0" fontId="5" fillId="0" borderId="41" xfId="0" applyFont="1" applyFill="1" applyBorder="1" applyAlignment="1">
      <alignment horizontal="center"/>
    </xf>
    <xf numFmtId="3" fontId="3" fillId="0" borderId="42" xfId="0" applyNumberFormat="1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64"/>
  <sheetViews>
    <sheetView tabSelected="1" workbookViewId="0">
      <selection activeCell="F56" sqref="F56"/>
    </sheetView>
  </sheetViews>
  <sheetFormatPr defaultRowHeight="15" x14ac:dyDescent="0.25"/>
  <cols>
    <col min="1" max="1" width="7" customWidth="1"/>
    <col min="2" max="2" width="42.7109375" customWidth="1"/>
    <col min="3" max="4" width="11.7109375" customWidth="1"/>
    <col min="5" max="5" width="11.5703125" style="98" customWidth="1"/>
    <col min="6" max="7" width="11.28515625" style="114" customWidth="1"/>
    <col min="8" max="8" width="11.140625" customWidth="1"/>
    <col min="9" max="9" width="12.7109375" customWidth="1"/>
  </cols>
  <sheetData>
    <row r="3" spans="1:9" ht="18.75" thickBot="1" x14ac:dyDescent="0.3">
      <c r="A3" s="1" t="s">
        <v>62</v>
      </c>
      <c r="B3" s="1"/>
      <c r="C3" s="1"/>
      <c r="D3" s="1"/>
      <c r="E3" s="93"/>
      <c r="F3" s="102"/>
      <c r="G3" s="102"/>
      <c r="H3" s="1"/>
      <c r="I3" s="1"/>
    </row>
    <row r="4" spans="1:9" x14ac:dyDescent="0.25">
      <c r="A4" s="133" t="s">
        <v>0</v>
      </c>
      <c r="B4" s="134"/>
      <c r="C4" s="3"/>
      <c r="D4" s="4"/>
      <c r="E4" s="94"/>
      <c r="F4" s="3"/>
      <c r="G4" s="139" t="s">
        <v>63</v>
      </c>
      <c r="H4" s="2"/>
      <c r="I4" s="2"/>
    </row>
    <row r="5" spans="1:9" ht="26.25" x14ac:dyDescent="0.25">
      <c r="A5" s="135"/>
      <c r="B5" s="136"/>
      <c r="C5" s="6" t="s">
        <v>1</v>
      </c>
      <c r="D5" s="5" t="s">
        <v>2</v>
      </c>
      <c r="E5" s="95" t="s">
        <v>3</v>
      </c>
      <c r="F5" s="103" t="s">
        <v>3</v>
      </c>
      <c r="G5" s="103" t="s">
        <v>64</v>
      </c>
      <c r="H5" s="5" t="s">
        <v>58</v>
      </c>
      <c r="I5" s="7" t="s">
        <v>59</v>
      </c>
    </row>
    <row r="6" spans="1:9" ht="15.75" thickBot="1" x14ac:dyDescent="0.3">
      <c r="A6" s="135"/>
      <c r="B6" s="136"/>
      <c r="C6" s="9" t="s">
        <v>4</v>
      </c>
      <c r="D6" s="10">
        <v>2017</v>
      </c>
      <c r="E6" s="96" t="s">
        <v>5</v>
      </c>
      <c r="F6" s="104" t="s">
        <v>6</v>
      </c>
      <c r="G6" s="104" t="s">
        <v>6</v>
      </c>
      <c r="H6" s="8" t="s">
        <v>61</v>
      </c>
      <c r="I6" s="8" t="s">
        <v>6</v>
      </c>
    </row>
    <row r="7" spans="1:9" ht="15.75" thickBot="1" x14ac:dyDescent="0.3">
      <c r="A7" s="137"/>
      <c r="B7" s="138"/>
      <c r="C7" s="11"/>
      <c r="D7" s="12"/>
      <c r="E7" s="97"/>
      <c r="F7" s="105"/>
      <c r="G7" s="105"/>
      <c r="H7" s="51"/>
      <c r="I7" s="51"/>
    </row>
    <row r="8" spans="1:9" x14ac:dyDescent="0.25">
      <c r="A8" s="13">
        <v>1</v>
      </c>
      <c r="B8" s="14" t="s">
        <v>7</v>
      </c>
      <c r="C8" s="15">
        <v>268558</v>
      </c>
      <c r="D8" s="74">
        <v>234822</v>
      </c>
      <c r="E8" s="78">
        <v>238800</v>
      </c>
      <c r="F8" s="106">
        <v>247289</v>
      </c>
      <c r="G8" s="106">
        <v>248751</v>
      </c>
      <c r="H8" s="52">
        <v>147943</v>
      </c>
      <c r="I8" s="115">
        <f>H8/G8*100</f>
        <v>59.474333771522524</v>
      </c>
    </row>
    <row r="9" spans="1:9" x14ac:dyDescent="0.25">
      <c r="A9" s="18">
        <v>2</v>
      </c>
      <c r="B9" s="19" t="s">
        <v>8</v>
      </c>
      <c r="C9" s="20">
        <f t="shared" ref="C9:H9" si="0">SUM(C11:C19)</f>
        <v>262488</v>
      </c>
      <c r="D9" s="20">
        <f t="shared" si="0"/>
        <v>238181</v>
      </c>
      <c r="E9" s="79">
        <f t="shared" si="0"/>
        <v>238686</v>
      </c>
      <c r="F9" s="107">
        <f t="shared" ref="F9" si="1">SUM(F11:F19)</f>
        <v>242455</v>
      </c>
      <c r="G9" s="107">
        <f t="shared" si="0"/>
        <v>245117</v>
      </c>
      <c r="H9" s="21">
        <f t="shared" si="0"/>
        <v>138022</v>
      </c>
      <c r="I9" s="115">
        <f t="shared" ref="I9:I44" si="2">H9/G9*100</f>
        <v>56.308619965159487</v>
      </c>
    </row>
    <row r="10" spans="1:9" x14ac:dyDescent="0.25">
      <c r="A10" s="22">
        <v>3</v>
      </c>
      <c r="B10" s="23" t="s">
        <v>9</v>
      </c>
      <c r="C10" s="24"/>
      <c r="D10" s="16"/>
      <c r="E10" s="80"/>
      <c r="F10" s="108"/>
      <c r="G10" s="108"/>
      <c r="H10" s="17"/>
      <c r="I10" s="115"/>
    </row>
    <row r="11" spans="1:9" x14ac:dyDescent="0.25">
      <c r="A11" s="22">
        <v>4</v>
      </c>
      <c r="B11" s="25" t="s">
        <v>10</v>
      </c>
      <c r="C11" s="26">
        <v>83677</v>
      </c>
      <c r="D11" s="27">
        <v>122972</v>
      </c>
      <c r="E11" s="80">
        <v>114416</v>
      </c>
      <c r="F11" s="108">
        <v>128107</v>
      </c>
      <c r="G11" s="108">
        <v>128107</v>
      </c>
      <c r="H11" s="17">
        <v>78557</v>
      </c>
      <c r="I11" s="115">
        <f t="shared" si="2"/>
        <v>61.321395396036124</v>
      </c>
    </row>
    <row r="12" spans="1:9" x14ac:dyDescent="0.25">
      <c r="A12" s="22">
        <v>5</v>
      </c>
      <c r="B12" s="28" t="s">
        <v>11</v>
      </c>
      <c r="C12" s="26">
        <v>50</v>
      </c>
      <c r="D12" s="27">
        <v>0</v>
      </c>
      <c r="E12" s="80">
        <v>0</v>
      </c>
      <c r="F12" s="108">
        <v>0</v>
      </c>
      <c r="G12" s="108">
        <v>0</v>
      </c>
      <c r="H12" s="17">
        <v>0</v>
      </c>
      <c r="I12" s="115"/>
    </row>
    <row r="13" spans="1:9" x14ac:dyDescent="0.25">
      <c r="A13" s="22">
        <v>6</v>
      </c>
      <c r="B13" s="28" t="s">
        <v>12</v>
      </c>
      <c r="C13" s="26">
        <v>3120</v>
      </c>
      <c r="D13" s="27">
        <v>6685</v>
      </c>
      <c r="E13" s="80">
        <v>6315</v>
      </c>
      <c r="F13" s="108">
        <v>6350</v>
      </c>
      <c r="G13" s="108">
        <v>6350</v>
      </c>
      <c r="H13" s="17">
        <v>2270</v>
      </c>
      <c r="I13" s="115">
        <f t="shared" si="2"/>
        <v>35.748031496062993</v>
      </c>
    </row>
    <row r="14" spans="1:9" x14ac:dyDescent="0.25">
      <c r="A14" s="22">
        <v>7</v>
      </c>
      <c r="B14" s="28" t="s">
        <v>13</v>
      </c>
      <c r="C14" s="26">
        <v>1961</v>
      </c>
      <c r="D14" s="27">
        <v>2299</v>
      </c>
      <c r="E14" s="80">
        <v>4602</v>
      </c>
      <c r="F14" s="108">
        <v>3601</v>
      </c>
      <c r="G14" s="108">
        <v>3601</v>
      </c>
      <c r="H14" s="17">
        <v>3530</v>
      </c>
      <c r="I14" s="115">
        <f t="shared" si="2"/>
        <v>98.028325465148569</v>
      </c>
    </row>
    <row r="15" spans="1:9" x14ac:dyDescent="0.25">
      <c r="A15" s="22">
        <v>8</v>
      </c>
      <c r="B15" s="28" t="s">
        <v>14</v>
      </c>
      <c r="C15" s="26">
        <v>62456</v>
      </c>
      <c r="D15" s="27">
        <v>13450</v>
      </c>
      <c r="E15" s="80">
        <v>16734</v>
      </c>
      <c r="F15" s="108">
        <v>16302</v>
      </c>
      <c r="G15" s="108">
        <v>16302</v>
      </c>
      <c r="H15" s="17">
        <v>10182</v>
      </c>
      <c r="I15" s="115">
        <f t="shared" si="2"/>
        <v>62.458594037541403</v>
      </c>
    </row>
    <row r="16" spans="1:9" x14ac:dyDescent="0.25">
      <c r="A16" s="22">
        <v>9</v>
      </c>
      <c r="B16" s="28" t="s">
        <v>15</v>
      </c>
      <c r="C16" s="26">
        <v>5937</v>
      </c>
      <c r="D16" s="27">
        <v>5200</v>
      </c>
      <c r="E16" s="80">
        <v>6000</v>
      </c>
      <c r="F16" s="108">
        <v>6500</v>
      </c>
      <c r="G16" s="108">
        <v>6500</v>
      </c>
      <c r="H16" s="17">
        <v>3158</v>
      </c>
      <c r="I16" s="115">
        <f t="shared" si="2"/>
        <v>48.58461538461539</v>
      </c>
    </row>
    <row r="17" spans="1:13" x14ac:dyDescent="0.25">
      <c r="A17" s="18">
        <v>10</v>
      </c>
      <c r="B17" s="28" t="s">
        <v>16</v>
      </c>
      <c r="C17" s="26">
        <v>22797</v>
      </c>
      <c r="D17" s="27">
        <v>34260</v>
      </c>
      <c r="E17" s="80">
        <v>34197</v>
      </c>
      <c r="F17" s="108">
        <v>23190</v>
      </c>
      <c r="G17" s="108">
        <v>24390</v>
      </c>
      <c r="H17" s="17">
        <v>10638</v>
      </c>
      <c r="I17" s="115">
        <f t="shared" si="2"/>
        <v>43.616236162361623</v>
      </c>
    </row>
    <row r="18" spans="1:13" x14ac:dyDescent="0.25">
      <c r="A18" s="22">
        <v>11</v>
      </c>
      <c r="B18" s="28" t="s">
        <v>17</v>
      </c>
      <c r="C18" s="26">
        <v>78582</v>
      </c>
      <c r="D18" s="27">
        <v>43215</v>
      </c>
      <c r="E18" s="80">
        <v>48330</v>
      </c>
      <c r="F18" s="108">
        <v>53100</v>
      </c>
      <c r="G18" s="108">
        <v>54562</v>
      </c>
      <c r="H18" s="17">
        <v>27245</v>
      </c>
      <c r="I18" s="115">
        <f t="shared" si="2"/>
        <v>49.934020013929107</v>
      </c>
    </row>
    <row r="19" spans="1:13" x14ac:dyDescent="0.25">
      <c r="A19" s="22">
        <v>12</v>
      </c>
      <c r="B19" s="28" t="s">
        <v>18</v>
      </c>
      <c r="C19" s="29">
        <v>3908</v>
      </c>
      <c r="D19" s="27">
        <v>10100</v>
      </c>
      <c r="E19" s="80">
        <v>8092</v>
      </c>
      <c r="F19" s="108">
        <v>5305</v>
      </c>
      <c r="G19" s="108">
        <v>5305</v>
      </c>
      <c r="H19" s="17">
        <v>2442</v>
      </c>
      <c r="I19" s="115">
        <f t="shared" si="2"/>
        <v>46.032045240339301</v>
      </c>
    </row>
    <row r="20" spans="1:13" x14ac:dyDescent="0.25">
      <c r="A20" s="18">
        <v>13</v>
      </c>
      <c r="B20" s="30" t="s">
        <v>19</v>
      </c>
      <c r="C20" s="31"/>
      <c r="D20" s="32"/>
      <c r="E20" s="80"/>
      <c r="F20" s="108"/>
      <c r="G20" s="108"/>
      <c r="H20" s="17"/>
      <c r="I20" s="115"/>
      <c r="M20" t="s">
        <v>57</v>
      </c>
    </row>
    <row r="21" spans="1:13" x14ac:dyDescent="0.25">
      <c r="A21" s="22">
        <v>14</v>
      </c>
      <c r="B21" s="33" t="s">
        <v>20</v>
      </c>
      <c r="C21" s="34">
        <f>C8-C9</f>
        <v>6070</v>
      </c>
      <c r="D21" s="34">
        <f>D8-D9</f>
        <v>-3359</v>
      </c>
      <c r="E21" s="79">
        <f t="shared" ref="E21:F21" si="3">E8-E9</f>
        <v>114</v>
      </c>
      <c r="F21" s="107">
        <f t="shared" si="3"/>
        <v>4834</v>
      </c>
      <c r="G21" s="107">
        <f t="shared" ref="G21:H21" si="4">G8-G9</f>
        <v>3634</v>
      </c>
      <c r="H21" s="21">
        <f t="shared" si="4"/>
        <v>9921</v>
      </c>
      <c r="I21" s="115">
        <f t="shared" si="2"/>
        <v>273.00495321959272</v>
      </c>
    </row>
    <row r="22" spans="1:13" x14ac:dyDescent="0.25">
      <c r="A22" s="18">
        <v>15</v>
      </c>
      <c r="B22" s="35" t="s">
        <v>21</v>
      </c>
      <c r="C22" s="55">
        <v>71433</v>
      </c>
      <c r="D22" s="56">
        <v>127453</v>
      </c>
      <c r="E22" s="81">
        <v>10000</v>
      </c>
      <c r="F22" s="109">
        <v>2000</v>
      </c>
      <c r="G22" s="109">
        <v>292133</v>
      </c>
      <c r="H22" s="54">
        <v>1012</v>
      </c>
      <c r="I22" s="115">
        <f t="shared" si="2"/>
        <v>0.34641755638698812</v>
      </c>
    </row>
    <row r="23" spans="1:13" x14ac:dyDescent="0.25">
      <c r="A23" s="22">
        <v>16</v>
      </c>
      <c r="B23" s="35" t="s">
        <v>22</v>
      </c>
      <c r="C23" s="34">
        <f t="shared" ref="C23:E23" si="5">SUM(C25:C36)</f>
        <v>71579</v>
      </c>
      <c r="D23" s="34">
        <f t="shared" si="5"/>
        <v>40788</v>
      </c>
      <c r="E23" s="82">
        <f t="shared" si="5"/>
        <v>136822</v>
      </c>
      <c r="F23" s="34">
        <f t="shared" ref="F23" si="6">SUM(F25:F36)</f>
        <v>132085</v>
      </c>
      <c r="G23" s="34">
        <f t="shared" ref="G23:H23" si="7">SUM(G25:G36)</f>
        <v>438668</v>
      </c>
      <c r="H23" s="21">
        <f t="shared" si="7"/>
        <v>109728</v>
      </c>
      <c r="I23" s="115">
        <f t="shared" si="2"/>
        <v>25.01390573280932</v>
      </c>
    </row>
    <row r="24" spans="1:13" x14ac:dyDescent="0.25">
      <c r="A24" s="18">
        <v>17</v>
      </c>
      <c r="B24" s="23" t="s">
        <v>9</v>
      </c>
      <c r="C24" s="26"/>
      <c r="D24" s="53"/>
      <c r="E24" s="83"/>
      <c r="F24" s="109"/>
      <c r="G24" s="109"/>
      <c r="H24" s="54"/>
      <c r="I24" s="115"/>
    </row>
    <row r="25" spans="1:13" x14ac:dyDescent="0.25">
      <c r="A25" s="22">
        <v>18</v>
      </c>
      <c r="B25" s="28" t="s">
        <v>23</v>
      </c>
      <c r="C25" s="26">
        <v>16</v>
      </c>
      <c r="D25" s="53"/>
      <c r="E25" s="83"/>
      <c r="F25" s="109"/>
      <c r="G25" s="109"/>
      <c r="H25" s="54"/>
      <c r="I25" s="115"/>
    </row>
    <row r="26" spans="1:13" x14ac:dyDescent="0.25">
      <c r="A26" s="18">
        <v>19</v>
      </c>
      <c r="B26" s="28" t="s">
        <v>24</v>
      </c>
      <c r="C26" s="26"/>
      <c r="D26" s="53">
        <v>12600</v>
      </c>
      <c r="E26" s="83">
        <v>104122</v>
      </c>
      <c r="F26" s="109">
        <v>102122</v>
      </c>
      <c r="G26" s="109">
        <v>405705</v>
      </c>
      <c r="H26" s="54">
        <v>104299</v>
      </c>
      <c r="I26" s="115">
        <f t="shared" si="2"/>
        <v>25.708088389346941</v>
      </c>
    </row>
    <row r="27" spans="1:13" x14ac:dyDescent="0.25">
      <c r="A27" s="22">
        <v>20</v>
      </c>
      <c r="B27" s="28" t="s">
        <v>25</v>
      </c>
      <c r="C27" s="26"/>
      <c r="D27" s="53">
        <v>4000</v>
      </c>
      <c r="E27" s="83">
        <v>11200</v>
      </c>
      <c r="F27" s="109"/>
      <c r="G27" s="109"/>
      <c r="H27" s="54"/>
      <c r="I27" s="115"/>
    </row>
    <row r="28" spans="1:13" x14ac:dyDescent="0.25">
      <c r="A28" s="18">
        <v>21</v>
      </c>
      <c r="B28" s="28" t="s">
        <v>26</v>
      </c>
      <c r="C28" s="57"/>
      <c r="D28" s="53">
        <v>24188</v>
      </c>
      <c r="E28" s="83">
        <v>100</v>
      </c>
      <c r="F28" s="109"/>
      <c r="G28" s="109"/>
      <c r="H28" s="54"/>
      <c r="I28" s="115"/>
    </row>
    <row r="29" spans="1:13" x14ac:dyDescent="0.25">
      <c r="A29" s="22">
        <v>22</v>
      </c>
      <c r="B29" s="28" t="s">
        <v>50</v>
      </c>
      <c r="C29" s="57"/>
      <c r="D29" s="53"/>
      <c r="E29" s="83">
        <v>7900</v>
      </c>
      <c r="F29" s="109"/>
      <c r="G29" s="109"/>
      <c r="H29" s="54"/>
      <c r="I29" s="115"/>
    </row>
    <row r="30" spans="1:13" x14ac:dyDescent="0.25">
      <c r="A30" s="18">
        <v>23</v>
      </c>
      <c r="B30" s="28" t="s">
        <v>51</v>
      </c>
      <c r="C30" s="57"/>
      <c r="D30" s="53"/>
      <c r="E30" s="83">
        <v>2500</v>
      </c>
      <c r="F30" s="109"/>
      <c r="G30" s="109">
        <v>3000</v>
      </c>
      <c r="H30" s="54"/>
      <c r="I30" s="115">
        <f t="shared" si="2"/>
        <v>0</v>
      </c>
    </row>
    <row r="31" spans="1:13" x14ac:dyDescent="0.25">
      <c r="A31" s="22">
        <v>24</v>
      </c>
      <c r="B31" s="28" t="s">
        <v>27</v>
      </c>
      <c r="C31" s="57"/>
      <c r="D31" s="53"/>
      <c r="E31" s="83"/>
      <c r="F31" s="109"/>
      <c r="G31" s="109"/>
      <c r="H31" s="54"/>
      <c r="I31" s="115"/>
    </row>
    <row r="32" spans="1:13" x14ac:dyDescent="0.25">
      <c r="A32" s="18">
        <v>25</v>
      </c>
      <c r="B32" s="28" t="s">
        <v>49</v>
      </c>
      <c r="C32" s="57"/>
      <c r="D32" s="53"/>
      <c r="E32" s="83">
        <v>6900</v>
      </c>
      <c r="F32" s="109"/>
      <c r="G32" s="109"/>
      <c r="H32" s="54"/>
      <c r="I32" s="115"/>
    </row>
    <row r="33" spans="1:9" x14ac:dyDescent="0.25">
      <c r="A33" s="22">
        <v>26</v>
      </c>
      <c r="B33" s="28" t="s">
        <v>52</v>
      </c>
      <c r="C33" s="57"/>
      <c r="D33" s="53"/>
      <c r="E33" s="83">
        <v>4100</v>
      </c>
      <c r="F33" s="109">
        <v>29963</v>
      </c>
      <c r="G33" s="109">
        <v>29963</v>
      </c>
      <c r="H33" s="54">
        <v>5429</v>
      </c>
      <c r="I33" s="115">
        <f t="shared" si="2"/>
        <v>18.119013449921571</v>
      </c>
    </row>
    <row r="34" spans="1:9" x14ac:dyDescent="0.25">
      <c r="A34" s="18">
        <v>27</v>
      </c>
      <c r="B34" s="28" t="s">
        <v>56</v>
      </c>
      <c r="C34" s="57"/>
      <c r="D34" s="53"/>
      <c r="E34" s="83"/>
      <c r="F34" s="109"/>
      <c r="G34" s="109"/>
      <c r="H34" s="54"/>
      <c r="I34" s="115"/>
    </row>
    <row r="35" spans="1:9" x14ac:dyDescent="0.25">
      <c r="A35" s="22">
        <v>28</v>
      </c>
      <c r="B35" s="28"/>
      <c r="C35" s="57"/>
      <c r="D35" s="53"/>
      <c r="E35" s="83"/>
      <c r="F35" s="109"/>
      <c r="G35" s="109"/>
      <c r="H35" s="54"/>
      <c r="I35" s="115"/>
    </row>
    <row r="36" spans="1:9" x14ac:dyDescent="0.25">
      <c r="A36" s="18">
        <v>29</v>
      </c>
      <c r="B36" s="28" t="s">
        <v>28</v>
      </c>
      <c r="C36" s="57">
        <v>71563</v>
      </c>
      <c r="D36" s="53"/>
      <c r="E36" s="83"/>
      <c r="F36" s="109"/>
      <c r="G36" s="109"/>
      <c r="H36" s="54"/>
      <c r="I36" s="115"/>
    </row>
    <row r="37" spans="1:9" x14ac:dyDescent="0.25">
      <c r="A37" s="22">
        <v>30</v>
      </c>
      <c r="B37" s="30" t="s">
        <v>29</v>
      </c>
      <c r="C37" s="57"/>
      <c r="D37" s="53"/>
      <c r="E37" s="83"/>
      <c r="F37" s="109"/>
      <c r="G37" s="109"/>
      <c r="H37" s="54"/>
      <c r="I37" s="115"/>
    </row>
    <row r="38" spans="1:9" x14ac:dyDescent="0.25">
      <c r="A38" s="18">
        <v>31</v>
      </c>
      <c r="B38" s="33" t="s">
        <v>30</v>
      </c>
      <c r="C38" s="58">
        <f>C22-C23</f>
        <v>-146</v>
      </c>
      <c r="D38" s="58">
        <f t="shared" ref="D38:H38" si="8">D22-D23</f>
        <v>86665</v>
      </c>
      <c r="E38" s="84">
        <f t="shared" si="8"/>
        <v>-126822</v>
      </c>
      <c r="F38" s="58">
        <f t="shared" ref="F38" si="9">F22-F23</f>
        <v>-130085</v>
      </c>
      <c r="G38" s="58">
        <f t="shared" si="8"/>
        <v>-146535</v>
      </c>
      <c r="H38" s="59">
        <f t="shared" si="8"/>
        <v>-108716</v>
      </c>
      <c r="I38" s="115">
        <f t="shared" si="2"/>
        <v>74.19114887228308</v>
      </c>
    </row>
    <row r="39" spans="1:9" x14ac:dyDescent="0.25">
      <c r="A39" s="22">
        <v>32</v>
      </c>
      <c r="B39" s="36" t="s">
        <v>31</v>
      </c>
      <c r="C39" s="37">
        <f t="shared" ref="C39:H39" si="10">C8+C22</f>
        <v>339991</v>
      </c>
      <c r="D39" s="37">
        <f t="shared" si="10"/>
        <v>362275</v>
      </c>
      <c r="E39" s="85">
        <f t="shared" si="10"/>
        <v>248800</v>
      </c>
      <c r="F39" s="37">
        <f t="shared" ref="F39" si="11">F8+F22</f>
        <v>249289</v>
      </c>
      <c r="G39" s="37">
        <f t="shared" si="10"/>
        <v>540884</v>
      </c>
      <c r="H39" s="60">
        <f t="shared" si="10"/>
        <v>148955</v>
      </c>
      <c r="I39" s="115">
        <f t="shared" si="2"/>
        <v>27.539176607183798</v>
      </c>
    </row>
    <row r="40" spans="1:9" x14ac:dyDescent="0.25">
      <c r="A40" s="18">
        <v>33</v>
      </c>
      <c r="B40" s="38" t="s">
        <v>32</v>
      </c>
      <c r="C40" s="61">
        <f t="shared" ref="C40:H40" si="12">C9+C23</f>
        <v>334067</v>
      </c>
      <c r="D40" s="61">
        <f t="shared" si="12"/>
        <v>278969</v>
      </c>
      <c r="E40" s="86">
        <f>E9+E23</f>
        <v>375508</v>
      </c>
      <c r="F40" s="61">
        <f t="shared" ref="F40" si="13">F9+F23</f>
        <v>374540</v>
      </c>
      <c r="G40" s="61">
        <f t="shared" si="12"/>
        <v>683785</v>
      </c>
      <c r="H40" s="62">
        <f t="shared" si="12"/>
        <v>247750</v>
      </c>
      <c r="I40" s="115">
        <f t="shared" si="2"/>
        <v>36.232148994201395</v>
      </c>
    </row>
    <row r="41" spans="1:9" ht="16.5" thickBot="1" x14ac:dyDescent="0.3">
      <c r="A41" s="120">
        <v>34</v>
      </c>
      <c r="B41" s="39" t="s">
        <v>33</v>
      </c>
      <c r="C41" s="63">
        <f t="shared" ref="C41:H41" si="14">C39-C40</f>
        <v>5924</v>
      </c>
      <c r="D41" s="63">
        <f t="shared" si="14"/>
        <v>83306</v>
      </c>
      <c r="E41" s="87">
        <f t="shared" si="14"/>
        <v>-126708</v>
      </c>
      <c r="F41" s="110">
        <f t="shared" ref="F41" si="15">F39-F40</f>
        <v>-125251</v>
      </c>
      <c r="G41" s="110">
        <f t="shared" si="14"/>
        <v>-142901</v>
      </c>
      <c r="H41" s="64">
        <f t="shared" si="14"/>
        <v>-98795</v>
      </c>
      <c r="I41" s="121">
        <f t="shared" si="2"/>
        <v>69.135275470430585</v>
      </c>
    </row>
    <row r="42" spans="1:9" ht="20.25" thickTop="1" thickBot="1" x14ac:dyDescent="0.3">
      <c r="A42" s="18">
        <v>35</v>
      </c>
      <c r="B42" s="40" t="s">
        <v>34</v>
      </c>
      <c r="C42" s="116">
        <f>C43-C52</f>
        <v>1700</v>
      </c>
      <c r="D42" s="65"/>
      <c r="E42" s="117"/>
      <c r="F42" s="118"/>
      <c r="G42" s="118"/>
      <c r="H42" s="119"/>
      <c r="I42" s="119"/>
    </row>
    <row r="43" spans="1:9" ht="16.5" thickTop="1" thickBot="1" x14ac:dyDescent="0.3">
      <c r="A43" s="120">
        <v>36</v>
      </c>
      <c r="B43" s="44" t="s">
        <v>35</v>
      </c>
      <c r="C43" s="70">
        <f t="shared" ref="C43" si="16">SUM(C44)</f>
        <v>5000</v>
      </c>
      <c r="D43" s="70">
        <f>SUM(D44:D51)</f>
        <v>36941</v>
      </c>
      <c r="E43" s="91">
        <f>SUM(E44:E51)</f>
        <v>141867</v>
      </c>
      <c r="F43" s="70">
        <f>SUM(F44:F51)</f>
        <v>142395</v>
      </c>
      <c r="G43" s="70">
        <f>SUM(G44:G51)</f>
        <v>158845</v>
      </c>
      <c r="H43" s="70">
        <f>SUM(H44:H51)</f>
        <v>145661</v>
      </c>
      <c r="I43" s="125">
        <f t="shared" si="2"/>
        <v>91.70008498851081</v>
      </c>
    </row>
    <row r="44" spans="1:9" ht="15.75" thickTop="1" x14ac:dyDescent="0.25">
      <c r="A44" s="18">
        <v>37</v>
      </c>
      <c r="B44" s="42" t="s">
        <v>36</v>
      </c>
      <c r="C44" s="68">
        <v>5000</v>
      </c>
      <c r="D44" s="69">
        <v>19900</v>
      </c>
      <c r="E44" s="122">
        <v>2635</v>
      </c>
      <c r="F44" s="123">
        <v>1200</v>
      </c>
      <c r="G44" s="123">
        <v>1200</v>
      </c>
      <c r="H44" s="124">
        <v>0</v>
      </c>
      <c r="I44" s="126">
        <f t="shared" si="2"/>
        <v>0</v>
      </c>
    </row>
    <row r="45" spans="1:9" x14ac:dyDescent="0.25">
      <c r="A45" s="22">
        <v>38</v>
      </c>
      <c r="B45" s="42" t="s">
        <v>46</v>
      </c>
      <c r="C45" s="68"/>
      <c r="D45" s="31"/>
      <c r="E45" s="89">
        <v>9110</v>
      </c>
      <c r="F45" s="111">
        <v>9110</v>
      </c>
      <c r="G45" s="111">
        <v>9110</v>
      </c>
      <c r="H45" s="57">
        <v>9110</v>
      </c>
      <c r="I45" s="21">
        <f t="shared" ref="I45" si="17">H38/G38*100</f>
        <v>74.19114887228308</v>
      </c>
    </row>
    <row r="46" spans="1:9" x14ac:dyDescent="0.25">
      <c r="A46" s="18"/>
      <c r="B46" s="42" t="s">
        <v>60</v>
      </c>
      <c r="C46" s="68"/>
      <c r="D46" s="31"/>
      <c r="E46" s="89"/>
      <c r="F46" s="111"/>
      <c r="G46" s="111"/>
      <c r="H46" s="57">
        <v>29000</v>
      </c>
      <c r="I46" s="21"/>
    </row>
    <row r="47" spans="1:9" x14ac:dyDescent="0.25">
      <c r="A47" s="18">
        <v>39</v>
      </c>
      <c r="B47" s="42" t="s">
        <v>47</v>
      </c>
      <c r="C47" s="68"/>
      <c r="D47" s="31"/>
      <c r="E47" s="89">
        <v>5000</v>
      </c>
      <c r="F47" s="111"/>
      <c r="G47" s="111"/>
      <c r="H47" s="57"/>
      <c r="I47" s="21"/>
    </row>
    <row r="48" spans="1:9" x14ac:dyDescent="0.25">
      <c r="A48" s="22">
        <v>40</v>
      </c>
      <c r="B48" s="99" t="s">
        <v>53</v>
      </c>
      <c r="C48" s="100"/>
      <c r="D48" s="100"/>
      <c r="E48" s="101"/>
      <c r="F48" s="112"/>
      <c r="G48" s="112"/>
      <c r="H48" s="57"/>
      <c r="I48" s="21"/>
    </row>
    <row r="49" spans="1:9" x14ac:dyDescent="0.25">
      <c r="A49" s="18">
        <v>41</v>
      </c>
      <c r="B49" s="99" t="s">
        <v>54</v>
      </c>
      <c r="C49" s="100"/>
      <c r="D49" s="100"/>
      <c r="E49" s="101"/>
      <c r="F49" s="112">
        <v>29963</v>
      </c>
      <c r="G49" s="112">
        <v>29963</v>
      </c>
      <c r="H49" s="57">
        <v>5429</v>
      </c>
      <c r="I49" s="21">
        <f t="shared" ref="I49:I53" si="18">H41/G41*100</f>
        <v>69.135275470430585</v>
      </c>
    </row>
    <row r="50" spans="1:9" x14ac:dyDescent="0.25">
      <c r="A50" s="22">
        <v>42</v>
      </c>
      <c r="B50" s="42" t="s">
        <v>48</v>
      </c>
      <c r="C50" s="68"/>
      <c r="D50" s="31"/>
      <c r="E50" s="89">
        <v>102122</v>
      </c>
      <c r="F50" s="111">
        <v>102122</v>
      </c>
      <c r="G50" s="111">
        <v>102122</v>
      </c>
      <c r="H50" s="57">
        <v>102122</v>
      </c>
      <c r="I50" s="21">
        <f>H50/G50*100</f>
        <v>100</v>
      </c>
    </row>
    <row r="51" spans="1:9" ht="15.75" thickBot="1" x14ac:dyDescent="0.3">
      <c r="A51" s="120">
        <v>43</v>
      </c>
      <c r="B51" s="75" t="s">
        <v>37</v>
      </c>
      <c r="C51" s="76"/>
      <c r="D51" s="77">
        <v>17041</v>
      </c>
      <c r="E51" s="90">
        <v>23000</v>
      </c>
      <c r="F51" s="113"/>
      <c r="G51" s="113">
        <v>16450</v>
      </c>
      <c r="H51" s="77"/>
      <c r="I51" s="129">
        <f t="shared" si="18"/>
        <v>91.70008498851081</v>
      </c>
    </row>
    <row r="52" spans="1:9" ht="16.5" thickTop="1" thickBot="1" x14ac:dyDescent="0.3">
      <c r="A52" s="128">
        <v>44</v>
      </c>
      <c r="B52" s="41" t="s">
        <v>38</v>
      </c>
      <c r="C52" s="66">
        <f t="shared" ref="C52" si="19">SUM(C53)</f>
        <v>3300</v>
      </c>
      <c r="D52" s="66">
        <f>SUM(D53:D55)</f>
        <v>3300</v>
      </c>
      <c r="E52" s="88">
        <f>SUM(E53:E55)</f>
        <v>15110</v>
      </c>
      <c r="F52" s="66">
        <f>SUM(F53:F55)</f>
        <v>15110</v>
      </c>
      <c r="G52" s="66">
        <f>SUM(G53:G55)</f>
        <v>15110</v>
      </c>
      <c r="H52" s="66">
        <f>SUM(H53:H55)</f>
        <v>12610</v>
      </c>
      <c r="I52" s="67">
        <f t="shared" si="18"/>
        <v>0</v>
      </c>
    </row>
    <row r="53" spans="1:9" ht="15.75" thickTop="1" x14ac:dyDescent="0.25">
      <c r="A53" s="18">
        <v>45</v>
      </c>
      <c r="B53" s="42" t="s">
        <v>39</v>
      </c>
      <c r="C53" s="71">
        <v>3300</v>
      </c>
      <c r="D53" s="127">
        <v>3300</v>
      </c>
      <c r="E53" s="122">
        <v>6000</v>
      </c>
      <c r="F53" s="123">
        <v>6000</v>
      </c>
      <c r="G53" s="123">
        <v>6000</v>
      </c>
      <c r="H53" s="31">
        <v>3500</v>
      </c>
      <c r="I53" s="130">
        <f t="shared" si="18"/>
        <v>100</v>
      </c>
    </row>
    <row r="54" spans="1:9" x14ac:dyDescent="0.25">
      <c r="A54" s="22">
        <v>46</v>
      </c>
      <c r="B54" s="43" t="s">
        <v>45</v>
      </c>
      <c r="C54" s="73"/>
      <c r="D54" s="73"/>
      <c r="E54" s="83">
        <v>0</v>
      </c>
      <c r="F54" s="109"/>
      <c r="G54" s="109"/>
      <c r="H54" s="57"/>
      <c r="I54" s="21"/>
    </row>
    <row r="55" spans="1:9" x14ac:dyDescent="0.25">
      <c r="A55" s="18">
        <v>47</v>
      </c>
      <c r="B55" s="43" t="s">
        <v>55</v>
      </c>
      <c r="C55" s="73"/>
      <c r="D55" s="73"/>
      <c r="E55" s="83">
        <v>9110</v>
      </c>
      <c r="F55" s="109">
        <v>9110</v>
      </c>
      <c r="G55" s="109">
        <v>9110</v>
      </c>
      <c r="H55" s="57">
        <v>9110</v>
      </c>
      <c r="I55" s="21">
        <f>H55/G55*100</f>
        <v>100</v>
      </c>
    </row>
    <row r="56" spans="1:9" ht="15.75" thickBot="1" x14ac:dyDescent="0.3">
      <c r="A56" s="131">
        <v>48</v>
      </c>
      <c r="B56" s="45" t="s">
        <v>40</v>
      </c>
      <c r="C56" s="72">
        <f t="shared" ref="C56:H56" si="20">C39+C43-C40-C52</f>
        <v>7624</v>
      </c>
      <c r="D56" s="72">
        <f t="shared" si="20"/>
        <v>116947</v>
      </c>
      <c r="E56" s="92">
        <f t="shared" si="20"/>
        <v>49</v>
      </c>
      <c r="F56" s="72">
        <f t="shared" ref="F56" si="21">F39+F43-F40-F52</f>
        <v>2034</v>
      </c>
      <c r="G56" s="72">
        <f t="shared" si="20"/>
        <v>834</v>
      </c>
      <c r="H56" s="72">
        <f t="shared" si="20"/>
        <v>34256</v>
      </c>
      <c r="I56" s="132"/>
    </row>
    <row r="57" spans="1:9" x14ac:dyDescent="0.25">
      <c r="A57" s="46"/>
      <c r="B57" s="47"/>
      <c r="C57" s="47"/>
    </row>
    <row r="58" spans="1:9" ht="15.75" x14ac:dyDescent="0.25">
      <c r="A58" s="48" t="s">
        <v>41</v>
      </c>
      <c r="B58" s="49"/>
      <c r="C58" s="49"/>
    </row>
    <row r="59" spans="1:9" ht="15.75" x14ac:dyDescent="0.25">
      <c r="A59" s="48" t="s">
        <v>42</v>
      </c>
      <c r="B59" s="49"/>
      <c r="C59" s="49"/>
    </row>
    <row r="60" spans="1:9" ht="15.75" x14ac:dyDescent="0.25">
      <c r="A60" s="48" t="s">
        <v>43</v>
      </c>
      <c r="B60" s="49"/>
      <c r="C60" s="49"/>
    </row>
    <row r="61" spans="1:9" ht="15.75" x14ac:dyDescent="0.25">
      <c r="A61" s="48" t="s">
        <v>44</v>
      </c>
      <c r="B61" s="49"/>
      <c r="C61" s="49"/>
    </row>
    <row r="62" spans="1:9" ht="15.75" x14ac:dyDescent="0.25">
      <c r="A62" s="50"/>
      <c r="B62" s="49"/>
      <c r="C62" s="49"/>
    </row>
    <row r="63" spans="1:9" ht="15.75" x14ac:dyDescent="0.25">
      <c r="A63" s="48"/>
      <c r="B63" s="49"/>
      <c r="C63" s="49"/>
    </row>
    <row r="64" spans="1:9" ht="15.75" x14ac:dyDescent="0.25">
      <c r="A64" s="48"/>
      <c r="B64" s="49"/>
      <c r="C64" s="49"/>
    </row>
  </sheetData>
  <mergeCells count="1">
    <mergeCell ref="A4:B7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2019-07-09T08:01:25Z</cp:lastPrinted>
  <dcterms:created xsi:type="dcterms:W3CDTF">2018-01-15T08:31:03Z</dcterms:created>
  <dcterms:modified xsi:type="dcterms:W3CDTF">2019-09-10T10:08:52Z</dcterms:modified>
</cp:coreProperties>
</file>