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čet\Rozpočet na rok 2020\ROZPOCET na rok 2020\"/>
    </mc:Choice>
  </mc:AlternateContent>
  <bookViews>
    <workbookView xWindow="0" yWindow="0" windowWidth="28170" windowHeight="12360"/>
  </bookViews>
  <sheets>
    <sheet name="bežne výdavky" sheetId="2" r:id="rId1"/>
  </sheets>
  <definedNames>
    <definedName name="_xlnm._FilterDatabase" localSheetId="0" hidden="1">'bežne výdavky'!$A$6:$C$6</definedName>
    <definedName name="_xlnm.Print_Titles" localSheetId="0">'bežne výdavky'!$4:$8</definedName>
  </definedNames>
  <calcPr calcId="152511"/>
</workbook>
</file>

<file path=xl/calcChain.xml><?xml version="1.0" encoding="utf-8"?>
<calcChain xmlns="http://schemas.openxmlformats.org/spreadsheetml/2006/main">
  <c r="G318" i="2" l="1"/>
  <c r="G189" i="2"/>
  <c r="F189" i="2"/>
  <c r="H189" i="2"/>
  <c r="H137" i="2"/>
  <c r="I137" i="2"/>
  <c r="J137" i="2"/>
  <c r="F410" i="2" l="1"/>
  <c r="F407" i="2"/>
  <c r="F406" i="2"/>
  <c r="F398" i="2"/>
  <c r="F393" i="2"/>
  <c r="F382" i="2"/>
  <c r="F378" i="2"/>
  <c r="F367" i="2"/>
  <c r="F362" i="2"/>
  <c r="F357" i="2"/>
  <c r="F356" i="2" s="1"/>
  <c r="F346" i="2"/>
  <c r="F341" i="2"/>
  <c r="F330" i="2"/>
  <c r="F325" i="2"/>
  <c r="F318" i="2"/>
  <c r="F304" i="2"/>
  <c r="F300" i="2"/>
  <c r="F294" i="2"/>
  <c r="F289" i="2"/>
  <c r="F282" i="2"/>
  <c r="F281" i="2" s="1"/>
  <c r="F262" i="2"/>
  <c r="F259" i="2"/>
  <c r="F252" i="2"/>
  <c r="F237" i="2"/>
  <c r="F232" i="2"/>
  <c r="F231" i="2"/>
  <c r="F219" i="2"/>
  <c r="F218" i="2" s="1"/>
  <c r="F217" i="2" s="1"/>
  <c r="F213" i="2"/>
  <c r="F204" i="2"/>
  <c r="F196" i="2"/>
  <c r="F188" i="2" s="1"/>
  <c r="F182" i="2"/>
  <c r="F179" i="2"/>
  <c r="F170" i="2"/>
  <c r="F169" i="2" s="1"/>
  <c r="F165" i="2"/>
  <c r="F163" i="2"/>
  <c r="F154" i="2"/>
  <c r="F146" i="2"/>
  <c r="F144" i="2" s="1"/>
  <c r="F137" i="2"/>
  <c r="F126" i="2"/>
  <c r="F121" i="2"/>
  <c r="F114" i="2"/>
  <c r="F109" i="2"/>
  <c r="F102" i="2"/>
  <c r="F100" i="2" s="1"/>
  <c r="F94" i="2"/>
  <c r="F88" i="2"/>
  <c r="F69" i="2" s="1"/>
  <c r="F58" i="2"/>
  <c r="F47" i="2"/>
  <c r="F34" i="2"/>
  <c r="F11" i="2"/>
  <c r="F120" i="2" l="1"/>
  <c r="F178" i="2"/>
  <c r="F168" i="2" s="1"/>
  <c r="F10" i="2"/>
  <c r="F9" i="2" s="1"/>
  <c r="F106" i="2"/>
  <c r="F150" i="2"/>
  <c r="F149" i="2" s="1"/>
  <c r="F203" i="2"/>
  <c r="F187" i="2" s="1"/>
  <c r="F251" i="2"/>
  <c r="F230" i="2" s="1"/>
  <c r="F288" i="2"/>
  <c r="F317" i="2"/>
  <c r="F392" i="2"/>
  <c r="F316" i="2"/>
  <c r="H407" i="2"/>
  <c r="I407" i="2"/>
  <c r="J407" i="2"/>
  <c r="H341" i="2"/>
  <c r="I341" i="2"/>
  <c r="J341" i="2"/>
  <c r="H346" i="2"/>
  <c r="I346" i="2"/>
  <c r="J346" i="2"/>
  <c r="H330" i="2"/>
  <c r="I330" i="2"/>
  <c r="J330" i="2"/>
  <c r="H325" i="2"/>
  <c r="I325" i="2"/>
  <c r="J325" i="2"/>
  <c r="H318" i="2"/>
  <c r="I318" i="2"/>
  <c r="J318" i="2"/>
  <c r="H294" i="2"/>
  <c r="I294" i="2"/>
  <c r="J294" i="2"/>
  <c r="H282" i="2"/>
  <c r="H281" i="2" s="1"/>
  <c r="I282" i="2"/>
  <c r="I281" i="2" s="1"/>
  <c r="J282" i="2"/>
  <c r="J281" i="2" s="1"/>
  <c r="H289" i="2"/>
  <c r="I289" i="2"/>
  <c r="J289" i="2"/>
  <c r="H262" i="2"/>
  <c r="I262" i="2"/>
  <c r="J262" i="2"/>
  <c r="H259" i="2"/>
  <c r="I259" i="2"/>
  <c r="J259" i="2"/>
  <c r="H252" i="2"/>
  <c r="I252" i="2"/>
  <c r="J252" i="2"/>
  <c r="H237" i="2"/>
  <c r="I237" i="2"/>
  <c r="J237" i="2"/>
  <c r="H196" i="2"/>
  <c r="I196" i="2"/>
  <c r="J196" i="2"/>
  <c r="I189" i="2"/>
  <c r="J189" i="2"/>
  <c r="J188" i="2" s="1"/>
  <c r="H94" i="2"/>
  <c r="I94" i="2"/>
  <c r="J94" i="2"/>
  <c r="H88" i="2"/>
  <c r="H69" i="2" s="1"/>
  <c r="I88" i="2"/>
  <c r="J88" i="2"/>
  <c r="J69" i="2" s="1"/>
  <c r="I69" i="2"/>
  <c r="H58" i="2"/>
  <c r="I58" i="2"/>
  <c r="J58" i="2"/>
  <c r="H47" i="2"/>
  <c r="I47" i="2"/>
  <c r="J47" i="2"/>
  <c r="H34" i="2"/>
  <c r="I34" i="2"/>
  <c r="J34" i="2"/>
  <c r="H11" i="2"/>
  <c r="I11" i="2"/>
  <c r="J11" i="2"/>
  <c r="F420" i="2" l="1"/>
  <c r="J317" i="2"/>
  <c r="J251" i="2"/>
  <c r="H188" i="2"/>
  <c r="H251" i="2"/>
  <c r="H317" i="2"/>
  <c r="J10" i="2"/>
  <c r="H10" i="2"/>
  <c r="I317" i="2"/>
  <c r="I251" i="2"/>
  <c r="I188" i="2"/>
  <c r="I10" i="2"/>
  <c r="G346" i="2"/>
  <c r="E346" i="2"/>
  <c r="G204" i="2"/>
  <c r="E204" i="2"/>
  <c r="G179" i="2"/>
  <c r="G47" i="2"/>
  <c r="E47" i="2"/>
  <c r="E410" i="2" l="1"/>
  <c r="E407" i="2"/>
  <c r="E406" i="2"/>
  <c r="E398" i="2"/>
  <c r="E393" i="2"/>
  <c r="E382" i="2"/>
  <c r="E378" i="2"/>
  <c r="E367" i="2"/>
  <c r="E362" i="2"/>
  <c r="E357" i="2"/>
  <c r="E341" i="2"/>
  <c r="E330" i="2"/>
  <c r="E325" i="2"/>
  <c r="E318" i="2"/>
  <c r="E304" i="2"/>
  <c r="E300" i="2"/>
  <c r="E294" i="2"/>
  <c r="E289" i="2"/>
  <c r="E282" i="2"/>
  <c r="E281" i="2" s="1"/>
  <c r="E262" i="2"/>
  <c r="E259" i="2"/>
  <c r="E252" i="2"/>
  <c r="E237" i="2"/>
  <c r="E232" i="2"/>
  <c r="E219" i="2"/>
  <c r="E218" i="2" s="1"/>
  <c r="E217" i="2" s="1"/>
  <c r="E213" i="2"/>
  <c r="E203" i="2" s="1"/>
  <c r="E196" i="2"/>
  <c r="E189" i="2"/>
  <c r="E182" i="2"/>
  <c r="E179" i="2"/>
  <c r="E170" i="2"/>
  <c r="E169" i="2" s="1"/>
  <c r="E165" i="2"/>
  <c r="E163" i="2"/>
  <c r="E154" i="2"/>
  <c r="E146" i="2"/>
  <c r="E144" i="2" s="1"/>
  <c r="E137" i="2"/>
  <c r="E126" i="2"/>
  <c r="E121" i="2"/>
  <c r="E114" i="2"/>
  <c r="E109" i="2"/>
  <c r="E102" i="2"/>
  <c r="E100" i="2" s="1"/>
  <c r="E94" i="2"/>
  <c r="E88" i="2"/>
  <c r="E69" i="2" s="1"/>
  <c r="E58" i="2"/>
  <c r="E34" i="2"/>
  <c r="E11" i="2"/>
  <c r="I410" i="2"/>
  <c r="I406" i="2" s="1"/>
  <c r="H410" i="2"/>
  <c r="H406" i="2" s="1"/>
  <c r="G410" i="2"/>
  <c r="G406" i="2" s="1"/>
  <c r="D410" i="2"/>
  <c r="G407" i="2"/>
  <c r="D407" i="2"/>
  <c r="D406" i="2" s="1"/>
  <c r="I398" i="2"/>
  <c r="H398" i="2"/>
  <c r="G398" i="2"/>
  <c r="D398" i="2"/>
  <c r="I393" i="2"/>
  <c r="H393" i="2"/>
  <c r="G393" i="2"/>
  <c r="D393" i="2"/>
  <c r="I392" i="2"/>
  <c r="H392" i="2"/>
  <c r="G392" i="2"/>
  <c r="D392" i="2"/>
  <c r="I382" i="2"/>
  <c r="H382" i="2"/>
  <c r="G382" i="2"/>
  <c r="D382" i="2"/>
  <c r="I378" i="2"/>
  <c r="H378" i="2"/>
  <c r="G378" i="2"/>
  <c r="D378" i="2"/>
  <c r="I367" i="2"/>
  <c r="H367" i="2"/>
  <c r="G367" i="2"/>
  <c r="D367" i="2"/>
  <c r="I362" i="2"/>
  <c r="H362" i="2"/>
  <c r="G362" i="2"/>
  <c r="D362" i="2"/>
  <c r="I357" i="2"/>
  <c r="I356" i="2" s="1"/>
  <c r="I316" i="2" s="1"/>
  <c r="H357" i="2"/>
  <c r="G357" i="2"/>
  <c r="D357" i="2"/>
  <c r="D356" i="2"/>
  <c r="D346" i="2"/>
  <c r="G341" i="2"/>
  <c r="D341" i="2"/>
  <c r="G330" i="2"/>
  <c r="D330" i="2"/>
  <c r="G325" i="2"/>
  <c r="D325" i="2"/>
  <c r="D318" i="2"/>
  <c r="D317" i="2" s="1"/>
  <c r="D316" i="2" s="1"/>
  <c r="I304" i="2"/>
  <c r="H304" i="2"/>
  <c r="G304" i="2"/>
  <c r="D304" i="2"/>
  <c r="I300" i="2"/>
  <c r="I288" i="2" s="1"/>
  <c r="H300" i="2"/>
  <c r="G300" i="2"/>
  <c r="D300" i="2"/>
  <c r="G294" i="2"/>
  <c r="D294" i="2"/>
  <c r="G289" i="2"/>
  <c r="D289" i="2"/>
  <c r="D288" i="2" s="1"/>
  <c r="G282" i="2"/>
  <c r="D282" i="2"/>
  <c r="G281" i="2"/>
  <c r="D281" i="2"/>
  <c r="G262" i="2"/>
  <c r="D262" i="2"/>
  <c r="G259" i="2"/>
  <c r="D259" i="2"/>
  <c r="G252" i="2"/>
  <c r="D252" i="2"/>
  <c r="D251" i="2" s="1"/>
  <c r="G237" i="2"/>
  <c r="D237" i="2"/>
  <c r="I232" i="2"/>
  <c r="H232" i="2"/>
  <c r="G232" i="2"/>
  <c r="D232" i="2"/>
  <c r="D231" i="2" s="1"/>
  <c r="I231" i="2"/>
  <c r="I230" i="2" s="1"/>
  <c r="H231" i="2"/>
  <c r="D224" i="2"/>
  <c r="I219" i="2"/>
  <c r="H219" i="2"/>
  <c r="G219" i="2"/>
  <c r="D219" i="2"/>
  <c r="I218" i="2"/>
  <c r="H218" i="2"/>
  <c r="G217" i="2"/>
  <c r="D218" i="2"/>
  <c r="D217" i="2" s="1"/>
  <c r="I217" i="2"/>
  <c r="H217" i="2"/>
  <c r="I213" i="2"/>
  <c r="H213" i="2"/>
  <c r="G213" i="2"/>
  <c r="G203" i="2" s="1"/>
  <c r="D213" i="2"/>
  <c r="I204" i="2"/>
  <c r="I203" i="2" s="1"/>
  <c r="I187" i="2" s="1"/>
  <c r="H204" i="2"/>
  <c r="D204" i="2"/>
  <c r="H203" i="2"/>
  <c r="H187" i="2" s="1"/>
  <c r="G196" i="2"/>
  <c r="D196" i="2"/>
  <c r="G188" i="2"/>
  <c r="D189" i="2"/>
  <c r="D188" i="2" s="1"/>
  <c r="I182" i="2"/>
  <c r="H182" i="2"/>
  <c r="G182" i="2"/>
  <c r="D182" i="2"/>
  <c r="I179" i="2"/>
  <c r="I178" i="2" s="1"/>
  <c r="H179" i="2"/>
  <c r="H178" i="2" s="1"/>
  <c r="G178" i="2"/>
  <c r="D179" i="2"/>
  <c r="D178" i="2" s="1"/>
  <c r="I170" i="2"/>
  <c r="H170" i="2"/>
  <c r="H169" i="2" s="1"/>
  <c r="G170" i="2"/>
  <c r="G169" i="2" s="1"/>
  <c r="D170" i="2"/>
  <c r="I169" i="2"/>
  <c r="D169" i="2"/>
  <c r="I165" i="2"/>
  <c r="H165" i="2"/>
  <c r="G165" i="2"/>
  <c r="D165" i="2"/>
  <c r="I163" i="2"/>
  <c r="H163" i="2"/>
  <c r="G163" i="2"/>
  <c r="D163" i="2"/>
  <c r="I154" i="2"/>
  <c r="H154" i="2"/>
  <c r="H150" i="2" s="1"/>
  <c r="H149" i="2" s="1"/>
  <c r="G154" i="2"/>
  <c r="D154" i="2"/>
  <c r="I150" i="2"/>
  <c r="D150" i="2"/>
  <c r="I149" i="2"/>
  <c r="D149" i="2"/>
  <c r="I146" i="2"/>
  <c r="H146" i="2"/>
  <c r="G146" i="2"/>
  <c r="D146" i="2"/>
  <c r="I144" i="2"/>
  <c r="H144" i="2"/>
  <c r="G144" i="2"/>
  <c r="D144" i="2"/>
  <c r="G137" i="2"/>
  <c r="D137" i="2"/>
  <c r="I126" i="2"/>
  <c r="H126" i="2"/>
  <c r="G126" i="2"/>
  <c r="D126" i="2"/>
  <c r="I121" i="2"/>
  <c r="H121" i="2"/>
  <c r="G121" i="2"/>
  <c r="D121" i="2"/>
  <c r="I120" i="2"/>
  <c r="D120" i="2"/>
  <c r="I114" i="2"/>
  <c r="H114" i="2"/>
  <c r="G114" i="2"/>
  <c r="D114" i="2"/>
  <c r="I109" i="2"/>
  <c r="I106" i="2" s="1"/>
  <c r="H109" i="2"/>
  <c r="H106" i="2" s="1"/>
  <c r="G109" i="2"/>
  <c r="D109" i="2"/>
  <c r="D106" i="2" s="1"/>
  <c r="I102" i="2"/>
  <c r="H102" i="2"/>
  <c r="G102" i="2"/>
  <c r="G100" i="2" s="1"/>
  <c r="D102" i="2"/>
  <c r="D100" i="2" s="1"/>
  <c r="I100" i="2"/>
  <c r="H100" i="2"/>
  <c r="G94" i="2"/>
  <c r="D94" i="2"/>
  <c r="G88" i="2"/>
  <c r="G69" i="2" s="1"/>
  <c r="D88" i="2"/>
  <c r="D69" i="2" s="1"/>
  <c r="G58" i="2"/>
  <c r="D58" i="2"/>
  <c r="D47" i="2"/>
  <c r="G34" i="2"/>
  <c r="D34" i="2"/>
  <c r="G11" i="2"/>
  <c r="D11" i="2"/>
  <c r="D10" i="2" l="1"/>
  <c r="D9" i="2" s="1"/>
  <c r="E120" i="2"/>
  <c r="E178" i="2"/>
  <c r="E168" i="2" s="1"/>
  <c r="E231" i="2"/>
  <c r="E251" i="2"/>
  <c r="E317" i="2"/>
  <c r="E356" i="2"/>
  <c r="G231" i="2"/>
  <c r="E106" i="2"/>
  <c r="E150" i="2"/>
  <c r="E149" i="2" s="1"/>
  <c r="H120" i="2"/>
  <c r="G120" i="2"/>
  <c r="I9" i="2"/>
  <c r="D203" i="2"/>
  <c r="D187" i="2" s="1"/>
  <c r="E188" i="2"/>
  <c r="E187" i="2" s="1"/>
  <c r="D168" i="2"/>
  <c r="D230" i="2"/>
  <c r="G187" i="2"/>
  <c r="G356" i="2"/>
  <c r="H9" i="2"/>
  <c r="I168" i="2"/>
  <c r="H288" i="2"/>
  <c r="H230" i="2" s="1"/>
  <c r="H356" i="2"/>
  <c r="H316" i="2" s="1"/>
  <c r="E10" i="2"/>
  <c r="E392" i="2"/>
  <c r="G317" i="2"/>
  <c r="G316" i="2" s="1"/>
  <c r="G150" i="2"/>
  <c r="G149" i="2" s="1"/>
  <c r="G106" i="2"/>
  <c r="H168" i="2"/>
  <c r="E288" i="2"/>
  <c r="E230" i="2" s="1"/>
  <c r="G288" i="2"/>
  <c r="G251" i="2"/>
  <c r="G168" i="2"/>
  <c r="E9" i="2"/>
  <c r="G10" i="2"/>
  <c r="E316" i="2"/>
  <c r="J182" i="2"/>
  <c r="D420" i="2" l="1"/>
  <c r="G9" i="2"/>
  <c r="I420" i="2"/>
  <c r="H420" i="2"/>
  <c r="E420" i="2"/>
  <c r="G230" i="2"/>
  <c r="G420" i="2" s="1"/>
  <c r="J382" i="2"/>
  <c r="J179" i="2" l="1"/>
  <c r="J178" i="2" s="1"/>
  <c r="J146" i="2"/>
  <c r="J144" i="2" s="1"/>
  <c r="J410" i="2"/>
  <c r="J406" i="2" s="1"/>
  <c r="J398" i="2"/>
  <c r="J393" i="2"/>
  <c r="J392" i="2"/>
  <c r="J378" i="2"/>
  <c r="J367" i="2"/>
  <c r="J362" i="2"/>
  <c r="J357" i="2"/>
  <c r="J356" i="2" s="1"/>
  <c r="J316" i="2" s="1"/>
  <c r="J304" i="2"/>
  <c r="J300" i="2"/>
  <c r="J232" i="2"/>
  <c r="J231" i="2"/>
  <c r="J219" i="2"/>
  <c r="J218" i="2" s="1"/>
  <c r="J217" i="2" s="1"/>
  <c r="J213" i="2"/>
  <c r="J204" i="2"/>
  <c r="J170" i="2"/>
  <c r="J169" i="2" s="1"/>
  <c r="J165" i="2"/>
  <c r="J163" i="2"/>
  <c r="J154" i="2"/>
  <c r="J126" i="2"/>
  <c r="J121" i="2"/>
  <c r="J114" i="2"/>
  <c r="J109" i="2"/>
  <c r="J102" i="2"/>
  <c r="J100" i="2" s="1"/>
  <c r="J288" i="2" l="1"/>
  <c r="J230" i="2" s="1"/>
  <c r="J203" i="2"/>
  <c r="J187" i="2" s="1"/>
  <c r="J150" i="2"/>
  <c r="J149" i="2" s="1"/>
  <c r="J120" i="2"/>
  <c r="J106" i="2"/>
  <c r="J168" i="2"/>
  <c r="J9" i="2" l="1"/>
  <c r="J420" i="2" s="1"/>
  <c r="C432" i="2" l="1"/>
  <c r="C433" i="2" s="1"/>
  <c r="C435" i="2"/>
  <c r="C434" i="2" l="1"/>
</calcChain>
</file>

<file path=xl/sharedStrings.xml><?xml version="1.0" encoding="utf-8"?>
<sst xmlns="http://schemas.openxmlformats.org/spreadsheetml/2006/main" count="405" uniqueCount="290">
  <si>
    <t>625 001</t>
  </si>
  <si>
    <t>625 002</t>
  </si>
  <si>
    <t>Tovary a služby</t>
  </si>
  <si>
    <t>631 001</t>
  </si>
  <si>
    <t>633 002</t>
  </si>
  <si>
    <t>634 001</t>
  </si>
  <si>
    <t>635 001</t>
  </si>
  <si>
    <t>635 002</t>
  </si>
  <si>
    <t>637 001</t>
  </si>
  <si>
    <t>632 001</t>
  </si>
  <si>
    <t>06.4.0 Verejné osvetlenie</t>
  </si>
  <si>
    <t>08.3.0 Vysielacie a vydavateľské služby</t>
  </si>
  <si>
    <t>10 Sociálne zabezpečenie</t>
  </si>
  <si>
    <t>Bežné výdavky spolu:</t>
  </si>
  <si>
    <t>632 001 1</t>
  </si>
  <si>
    <t>Odmeny</t>
  </si>
  <si>
    <t xml:space="preserve">Materiál </t>
  </si>
  <si>
    <t>Rutinná a štandartná údržba</t>
  </si>
  <si>
    <t>Služby</t>
  </si>
  <si>
    <t>Splácanie úrokov v tuzemsku</t>
  </si>
  <si>
    <t>Transfery jednotlivcom a nez.PO</t>
  </si>
  <si>
    <t>Poistné a príspevok do poisťovní</t>
  </si>
  <si>
    <t>Bežné výdavky</t>
  </si>
  <si>
    <t>ANUITA</t>
  </si>
  <si>
    <t>ROK</t>
  </si>
  <si>
    <t>Úrok</t>
  </si>
  <si>
    <t>istina</t>
  </si>
  <si>
    <t>Úver na 12 rokov 15 mil. Sk  - cesty,chodníky</t>
  </si>
  <si>
    <t>Tarifný plat, osob. plat, základný plat</t>
  </si>
  <si>
    <t>Príplatky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</si>
  <si>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</si>
  <si>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</si>
  <si>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</si>
  <si>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</si>
  <si>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</si>
  <si>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</si>
  <si>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</si>
  <si>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</si>
  <si>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Príspevok do doplnkových dôchodkových poisťovní</t>
  </si>
  <si>
    <t>Tuzemské</t>
  </si>
  <si>
    <t>Energie</t>
  </si>
  <si>
    <t>Vodné, stočné</t>
  </si>
  <si>
    <t>Poštovné služby a telekomunikačné služby</t>
  </si>
  <si>
    <t>Všeobecný materiál</t>
  </si>
  <si>
    <t>Knihy, časopisy, noviny, učebnice, uč. pomôcky.....</t>
  </si>
  <si>
    <t>Palivo, mazivá, oleje, špeciálne kvapaliny</t>
  </si>
  <si>
    <t>Servis, údržba, opravy a výdavky s tým spojené</t>
  </si>
  <si>
    <t>Prepravné a nájom dopravných prostriedkov</t>
  </si>
  <si>
    <t>Interiérového vybavenia</t>
  </si>
  <si>
    <t>Výpočtovej techniky</t>
  </si>
  <si>
    <t>Budov, objektov alebo ich častí</t>
  </si>
  <si>
    <t>Prevádzkových strojov, prístrojov, zariadení, techniky</t>
  </si>
  <si>
    <t>Školenia, kurzy, semináre, porady, konferencie, symp.</t>
  </si>
  <si>
    <t>Všeobecné služby</t>
  </si>
  <si>
    <t>Stravovanie</t>
  </si>
  <si>
    <t>Prídel do sociálneho fondu</t>
  </si>
  <si>
    <t>Telekomunikačne techniky</t>
  </si>
  <si>
    <t>Banke a pobočke zahraničnej banky</t>
  </si>
  <si>
    <t>03.2.0 Ochrana pred požiarmi</t>
  </si>
  <si>
    <t>05.1.0 Nakladanie s odpadmi</t>
  </si>
  <si>
    <t>08.4.0 Náboženské a iné spoločenské služby</t>
  </si>
  <si>
    <t>651 002  10</t>
  </si>
  <si>
    <t>651 002  20</t>
  </si>
  <si>
    <t>651 002  30</t>
  </si>
  <si>
    <t xml:space="preserve">01.7.0 Transakcie verejného dlhu </t>
  </si>
  <si>
    <t xml:space="preserve">Cestovné náhrady </t>
  </si>
  <si>
    <t xml:space="preserve">Reprezentačné výdavky </t>
  </si>
  <si>
    <t>Údržba budov objetov a priestorov</t>
  </si>
  <si>
    <t xml:space="preserve">Odmeny a príspevky poslancov -zasadnutie OZ </t>
  </si>
  <si>
    <t xml:space="preserve">Špeciálne služby -  audit ÚZ </t>
  </si>
  <si>
    <t xml:space="preserve">Všeobecný materiál </t>
  </si>
  <si>
    <t>Nákup smetných nádob</t>
  </si>
  <si>
    <t xml:space="preserve">Členské príspevky </t>
  </si>
  <si>
    <t xml:space="preserve">Poplatky a odvody za uloženie odpadu </t>
  </si>
  <si>
    <t>Elektrická energia - VO</t>
  </si>
  <si>
    <t xml:space="preserve">05.4.0 Ochrana prírody a krajiny </t>
  </si>
  <si>
    <t xml:space="preserve">01.3.3 Iné všeobecné služby /matrika/ </t>
  </si>
  <si>
    <t xml:space="preserve">08.2.0. Kultúrne služby </t>
  </si>
  <si>
    <t xml:space="preserve">Splácanie úrokov z úverov </t>
  </si>
  <si>
    <t>09.1.1.1</t>
  </si>
  <si>
    <t>09.1.2.1</t>
  </si>
  <si>
    <t>Poštové a telekomunikačné služby</t>
  </si>
  <si>
    <t>Cestovné náhrady</t>
  </si>
  <si>
    <t xml:space="preserve">Softvér a licencie </t>
  </si>
  <si>
    <t xml:space="preserve">Elektrická energia -dom smútku </t>
  </si>
  <si>
    <t xml:space="preserve">Poistenie domu smútku </t>
  </si>
  <si>
    <t>Zimná údržba chodníkov a MK</t>
  </si>
  <si>
    <t xml:space="preserve">Materiál a náhradné diely </t>
  </si>
  <si>
    <t>Údržba a opravy verejného osvetlenia</t>
  </si>
  <si>
    <t>Servis, opravy a údržba prevádzkových strojov</t>
  </si>
  <si>
    <t xml:space="preserve">Poplatky bankám </t>
  </si>
  <si>
    <t>02.2.0 Civilná ochrana</t>
  </si>
  <si>
    <t xml:space="preserve">05.  Ochrana životného prostredia </t>
  </si>
  <si>
    <t xml:space="preserve">04. Ekonomická oblasť </t>
  </si>
  <si>
    <t xml:space="preserve">02. Obrana </t>
  </si>
  <si>
    <t>06. Bývanie a občianska vybavenosť</t>
  </si>
  <si>
    <t xml:space="preserve">08. Rekreácia, kultúra a náboženstvo </t>
  </si>
  <si>
    <t xml:space="preserve">Nákup kníh </t>
  </si>
  <si>
    <t>Knižnice</t>
  </si>
  <si>
    <t xml:space="preserve">09. Vzdelávanie </t>
  </si>
  <si>
    <t>Tarifný plat</t>
  </si>
  <si>
    <t>Poistné do VZP</t>
  </si>
  <si>
    <t>Poistné do ost.zdravotných poisťovní</t>
  </si>
  <si>
    <t>Poistné do Sociálnej poisťovne</t>
  </si>
  <si>
    <t>Vodé, stočné</t>
  </si>
  <si>
    <t>Poštové služby a telekom.služby</t>
  </si>
  <si>
    <t>Pracovné odevy, obuv a pracovné pomôcky</t>
  </si>
  <si>
    <t>Údržba prevádzkových strojov, prístrojov, zariadení</t>
  </si>
  <si>
    <t>Údržba výpočtovej techniky</t>
  </si>
  <si>
    <t>Mzdy, platy a ostatné vyrovnania</t>
  </si>
  <si>
    <t xml:space="preserve">Tovary a služby </t>
  </si>
  <si>
    <t>Poistné do ost. zdravotn.poisťovní</t>
  </si>
  <si>
    <t>01.6.0 Všeobecné verejné služby - voľby</t>
  </si>
  <si>
    <t>Potraviny</t>
  </si>
  <si>
    <t>Poštovné služby a telekom.služby</t>
  </si>
  <si>
    <t>Odmeny zamestnancov mimopracového pomeru</t>
  </si>
  <si>
    <t>Rutinná a štandardná údržba strojov a prístrojov</t>
  </si>
  <si>
    <t>Údržba miestnych komunikácií a chodníkov - dotácia</t>
  </si>
  <si>
    <t>Všeobecné služby - Odvoz TKO</t>
  </si>
  <si>
    <t>Rutinná a štandarná údržba</t>
  </si>
  <si>
    <t>Odmeny zamestnancov mimipracovného pomeru</t>
  </si>
  <si>
    <t xml:space="preserve">Vodné stočné </t>
  </si>
  <si>
    <t>Poistné</t>
  </si>
  <si>
    <t>Poplatok SOZA</t>
  </si>
  <si>
    <t>Vodné</t>
  </si>
  <si>
    <t xml:space="preserve">Príspevky neziskovej organizácii </t>
  </si>
  <si>
    <t>08.1.0</t>
  </si>
  <si>
    <t>Rekreačné a športové služby</t>
  </si>
  <si>
    <t xml:space="preserve">Vodné </t>
  </si>
  <si>
    <t>Ostatné príplatky</t>
  </si>
  <si>
    <t>Poistné do ostatných poisťovní</t>
  </si>
  <si>
    <t>Poistné do  Sociálnej poisťovne</t>
  </si>
  <si>
    <t>Všeobecný materiál - Regob dotácia</t>
  </si>
  <si>
    <t>Propagácia, reklama a inzercia (web stránka..)</t>
  </si>
  <si>
    <t>Poplatky, odvody</t>
  </si>
  <si>
    <t>Bežné transféry</t>
  </si>
  <si>
    <t>Tovary služby</t>
  </si>
  <si>
    <t>Rutinná a štandardná údržba</t>
  </si>
  <si>
    <t>Poistné a príspevky do poisťovní</t>
  </si>
  <si>
    <t xml:space="preserve">Rutinná a štandardná údržba </t>
  </si>
  <si>
    <t xml:space="preserve">Bežné transféry </t>
  </si>
  <si>
    <t xml:space="preserve">Poistné a príspevok do poisťovní </t>
  </si>
  <si>
    <t xml:space="preserve">Výpočtová technika </t>
  </si>
  <si>
    <t>Poistné do ZP</t>
  </si>
  <si>
    <t>Interiérové vybavenie</t>
  </si>
  <si>
    <t>Rutinná a štandardná údržba budov a ich častí</t>
  </si>
  <si>
    <t>VM - dotácia pre MŠ na vzd.a vých.</t>
  </si>
  <si>
    <t xml:space="preserve">Sklad materiálu CO - Odmeny a príspevky - dotácia </t>
  </si>
  <si>
    <t>Všeobecný materiál  a náhradné diely - dotácia ŽP</t>
  </si>
  <si>
    <t>Prevádzkové stroje, prístroje, náradie</t>
  </si>
  <si>
    <t>Údržba cintorína (kostol)</t>
  </si>
  <si>
    <t>Všeobecné služby - prevádzkovanie cintorína</t>
  </si>
  <si>
    <t>Transféry jednotlivcom  a neziskovým PO</t>
  </si>
  <si>
    <t>Na odstupné</t>
  </si>
  <si>
    <t>Údržba osvetlenia v cintoríne</t>
  </si>
  <si>
    <t xml:space="preserve">08.2.0. </t>
  </si>
  <si>
    <t>08.2.0.</t>
  </si>
  <si>
    <t>10.2.0.</t>
  </si>
  <si>
    <t>Transfér na nemocenské dávky</t>
  </si>
  <si>
    <t>Prevádzkové stroje náradie</t>
  </si>
  <si>
    <t>Pracovné odevy, obuv</t>
  </si>
  <si>
    <t>Všeobecný materiál  a náhradné diely</t>
  </si>
  <si>
    <t>Rutinná a štandardná údržba strojov, príst.nár.</t>
  </si>
  <si>
    <t>Stravovanie, režijné náklady</t>
  </si>
  <si>
    <t>Transér na nemocenské dávky</t>
  </si>
  <si>
    <t>Poistné do SP</t>
  </si>
  <si>
    <t>Údržba miestnych komunikácií a chodníkov</t>
  </si>
  <si>
    <t>Rutinná a štandardná údržba strojov, prístrojov a zar.</t>
  </si>
  <si>
    <t>01. Všeobecné verejné služby</t>
  </si>
  <si>
    <t>01.1.1 Výkonné a zákonodarné orgány</t>
  </si>
  <si>
    <t>01.1.2 Finančné a rozpočtové záležitosti</t>
  </si>
  <si>
    <t xml:space="preserve">03. Verejný poriadok a bezpečnosť  </t>
  </si>
  <si>
    <t>04.4.3  Výstavba -  Stavebný úrad</t>
  </si>
  <si>
    <t xml:space="preserve">04.5.1.   Cestná doprava </t>
  </si>
  <si>
    <t xml:space="preserve">Predprimárne vzdelávanie s bežnou starostlivosťou </t>
  </si>
  <si>
    <t xml:space="preserve">Primárne vzdelávanie s bežnou starostlivosťou </t>
  </si>
  <si>
    <t>Plyn</t>
  </si>
  <si>
    <t>El energia</t>
  </si>
  <si>
    <t>Deň detí</t>
  </si>
  <si>
    <t>Deň obce</t>
  </si>
  <si>
    <t>Špeciálne služby  - adv. a notárske služby</t>
  </si>
  <si>
    <t>Plyn matrika</t>
  </si>
  <si>
    <t>El. energia</t>
  </si>
  <si>
    <t>Tel a poštovné služby</t>
  </si>
  <si>
    <t>prídely do FS</t>
  </si>
  <si>
    <t>el.energia</t>
  </si>
  <si>
    <t>občerstvenie</t>
  </si>
  <si>
    <t>údržba</t>
  </si>
  <si>
    <t>stravovanie</t>
  </si>
  <si>
    <t xml:space="preserve">úroky z úveru </t>
  </si>
  <si>
    <t xml:space="preserve">El. energia </t>
  </si>
  <si>
    <t>Reprezentačné hasiči</t>
  </si>
  <si>
    <t>Poistenie budov a aut</t>
  </si>
  <si>
    <t>dopravne značenie.....</t>
  </si>
  <si>
    <t>Pohonné hmoty</t>
  </si>
  <si>
    <t>revízia</t>
  </si>
  <si>
    <t>Poistenie majetku</t>
  </si>
  <si>
    <t>Všeobecný materiál detské ihrisko</t>
  </si>
  <si>
    <t>Cestovné</t>
  </si>
  <si>
    <t>Energie  el.energia</t>
  </si>
  <si>
    <t>Energie  plyn</t>
  </si>
  <si>
    <t>Knihy, noviny, časopisy</t>
  </si>
  <si>
    <t>Energie - el.energia</t>
  </si>
  <si>
    <t>Energie -plyn</t>
  </si>
  <si>
    <t>Učebné pomôcky</t>
  </si>
  <si>
    <t>vzdelávacie poukazy</t>
  </si>
  <si>
    <t>odmeny na základe dohody + odvody</t>
  </si>
  <si>
    <t>Prídel do RF</t>
  </si>
  <si>
    <t>10.5.0.</t>
  </si>
  <si>
    <t>09.1.5.0</t>
  </si>
  <si>
    <t>Školský klub detí</t>
  </si>
  <si>
    <t>Poplatky TV a radio</t>
  </si>
  <si>
    <t>Budova DP</t>
  </si>
  <si>
    <t>poistne</t>
  </si>
  <si>
    <t>údržba budovy</t>
  </si>
  <si>
    <t>Odmeny - odstupné</t>
  </si>
  <si>
    <t>Dotácia na podporu požiarníkov</t>
  </si>
  <si>
    <t>Činnosť stavebného úradu z dotácie</t>
  </si>
  <si>
    <t>Činnosť stavebného úradu</t>
  </si>
  <si>
    <t>Príspevok neziskovej organizácii ŠK</t>
  </si>
  <si>
    <t>Ostatné kultúrne služby - KULTURNY DOM</t>
  </si>
  <si>
    <t>Nepeňažný príspevok občanom</t>
  </si>
  <si>
    <t>Pracovné odevy, obuv, prac. pomôcky</t>
  </si>
  <si>
    <t>Zelená oáza</t>
  </si>
  <si>
    <t>Odmeny pracovníkom na dohody</t>
  </si>
  <si>
    <t>Sanácia</t>
  </si>
  <si>
    <t>Odstupné</t>
  </si>
  <si>
    <t>NADASDI TALAKOZO</t>
  </si>
  <si>
    <t>SF</t>
  </si>
  <si>
    <t>Nadčas</t>
  </si>
  <si>
    <t>deň matiek</t>
  </si>
  <si>
    <t>maškarny ples a cirkus</t>
  </si>
  <si>
    <t>Všeobecný materiál -+ kvety na pohreb</t>
  </si>
  <si>
    <t>Aktivačná činnosť TP/ "111"/</t>
  </si>
  <si>
    <t>Aktivačná činnosť TP/ "41"/</t>
  </si>
  <si>
    <t>Poistné do ostatných poisťovní /111/</t>
  </si>
  <si>
    <t>Poistné do ostatných poisťovní /41/</t>
  </si>
  <si>
    <t>Poistné do  Sociálnej poisťovne /111/</t>
  </si>
  <si>
    <t>Poistné do  Sociálnej poisťovne /41/</t>
  </si>
  <si>
    <t>Energie +plyn</t>
  </si>
  <si>
    <t>Rutinná a štandardná údržba budov + prír. Javisko</t>
  </si>
  <si>
    <t>Všeobecné služby - projekčné práce vrátane GP</t>
  </si>
  <si>
    <t>Všeobecný materiál / zariadenie v kuch. KD a stoličky, stoly</t>
  </si>
  <si>
    <t>Kult. Podujatie - NOVOROČNY KONCERT, VIANOCE</t>
  </si>
  <si>
    <t>po úprave</t>
  </si>
  <si>
    <t>XX.r. fest. NÁDASDOK</t>
  </si>
  <si>
    <t>FITPARK v 21. storočí</t>
  </si>
  <si>
    <t>Zdravie nad Zlato</t>
  </si>
  <si>
    <t xml:space="preserve">Členské príspevky (ZMOS, RVC, NÁDASDOK) </t>
  </si>
  <si>
    <t>Príspevky neziskovej organizácii CSEMADOK, CSAK, KLUB,</t>
  </si>
  <si>
    <t>Jednorázová dávka soc. pom. / vrát. Dot . Pre doch. Győr/</t>
  </si>
  <si>
    <t>Pracovné odevy , pomôcky</t>
  </si>
  <si>
    <t>Nájomné za pozemky pri MŠ</t>
  </si>
  <si>
    <t>Schválený rozpočet 2017</t>
  </si>
  <si>
    <t>Rozpočet na rok 2018</t>
  </si>
  <si>
    <t>Rozpočet na rok 2019</t>
  </si>
  <si>
    <t>Rozpočet na rok 2020</t>
  </si>
  <si>
    <t>Ver. Obs. kamerový systém</t>
  </si>
  <si>
    <t>Školenie</t>
  </si>
  <si>
    <t xml:space="preserve">z dotácie pre seniorov </t>
  </si>
  <si>
    <t>Príspevky neziskovej organizácii CSEMADOK</t>
  </si>
  <si>
    <t>Príspevky neziskovej organizácii CSAK PING POMG</t>
  </si>
  <si>
    <t>Príspevky neziskovej organizácii KLUBOSOK</t>
  </si>
  <si>
    <t>Príspevky neziskovej organizácii SPEV ZBOR ? MAŽORET</t>
  </si>
  <si>
    <t>TTSK dotácie spoluúčsť</t>
  </si>
  <si>
    <t>Rozpočet na rok 2021</t>
  </si>
  <si>
    <t xml:space="preserve">IOM služba </t>
  </si>
  <si>
    <t>Preddavok NADASD</t>
  </si>
  <si>
    <t>KUKKONIA z dot.</t>
  </si>
  <si>
    <t>Bethlen Gábor KD</t>
  </si>
  <si>
    <t>Bethlen Gábor deň detí</t>
  </si>
  <si>
    <t>TTSK seniorov</t>
  </si>
  <si>
    <t>TTSK - yoga</t>
  </si>
  <si>
    <t>Telef.služby</t>
  </si>
  <si>
    <t>Obč. združenie NADASD</t>
  </si>
  <si>
    <t>Preddavok</t>
  </si>
  <si>
    <t>Príspevky neziskovej organizácii KLUB DOCH:</t>
  </si>
  <si>
    <t>Očakávaná skutočnosť za rok 2019</t>
  </si>
  <si>
    <t>Rozpočet na rok 2022</t>
  </si>
  <si>
    <t>úDRžBA - OPRAVA zb- dvor</t>
  </si>
  <si>
    <t>REVITALIZáCIA</t>
  </si>
  <si>
    <t>KNM tábor +čAROVNá NOC BáBK. DIVADLA</t>
  </si>
  <si>
    <t>TTSK - den obce , OLDIES PARTY</t>
  </si>
  <si>
    <t>ODCHODNE</t>
  </si>
  <si>
    <t>REGOB</t>
  </si>
  <si>
    <t>Tarifný plat z dotácie</t>
  </si>
  <si>
    <t>Strava z dotácie</t>
  </si>
  <si>
    <t>Poistné  + traktor 268</t>
  </si>
  <si>
    <t>Odmeny zamestnancov mimopracovného pomeru +odvody</t>
  </si>
  <si>
    <t>Rozpočet obce Trstená na Ostrove na roky 2020-2022 - výdaj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</si>
</sst>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Sk&quot;;[Red]\-#,##0.00\ &quot;Sk&quot;"/>
    <numFmt numFmtId="165" formatCode="#,##0.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"/>
      <family val="2"/>
    </font>
    <font>
      <i/>
      <sz val="12"/>
      <name val="Arial"/>
      <family val="2"/>
    </font>
    <font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8"/>
      <name val="Arial CE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4" fontId="4" fillId="0" borderId="0" xfId="1" applyNumberFormat="1" applyFont="1" applyFill="1"/>
    <xf numFmtId="4" fontId="3" fillId="0" borderId="0" xfId="1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4" fontId="11" fillId="0" borderId="4" xfId="1" applyNumberFormat="1" applyFont="1" applyFill="1" applyBorder="1"/>
    <xf numFmtId="4" fontId="11" fillId="0" borderId="4" xfId="0" applyNumberFormat="1" applyFont="1" applyFill="1" applyBorder="1"/>
    <xf numFmtId="0" fontId="3" fillId="0" borderId="5" xfId="0" applyFont="1" applyFill="1" applyBorder="1"/>
    <xf numFmtId="4" fontId="11" fillId="0" borderId="6" xfId="0" applyNumberFormat="1" applyFont="1" applyFill="1" applyBorder="1"/>
    <xf numFmtId="0" fontId="9" fillId="0" borderId="0" xfId="0" applyFont="1" applyFill="1"/>
    <xf numFmtId="0" fontId="3" fillId="0" borderId="7" xfId="0" applyFont="1" applyFill="1" applyBorder="1"/>
    <xf numFmtId="0" fontId="3" fillId="2" borderId="0" xfId="0" applyFont="1" applyFill="1"/>
    <xf numFmtId="0" fontId="11" fillId="0" borderId="0" xfId="0" applyFont="1" applyFill="1"/>
    <xf numFmtId="0" fontId="13" fillId="2" borderId="0" xfId="0" applyFont="1" applyFill="1"/>
    <xf numFmtId="0" fontId="13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/>
    <xf numFmtId="0" fontId="15" fillId="0" borderId="7" xfId="0" applyFont="1" applyFill="1" applyBorder="1" applyAlignment="1">
      <alignment horizontal="left"/>
    </xf>
    <xf numFmtId="3" fontId="3" fillId="0" borderId="7" xfId="0" applyNumberFormat="1" applyFont="1" applyFill="1" applyBorder="1"/>
    <xf numFmtId="3" fontId="5" fillId="0" borderId="7" xfId="0" applyNumberFormat="1" applyFont="1" applyFill="1" applyBorder="1"/>
    <xf numFmtId="3" fontId="2" fillId="0" borderId="7" xfId="0" applyNumberFormat="1" applyFont="1" applyFill="1" applyBorder="1"/>
    <xf numFmtId="1" fontId="3" fillId="0" borderId="7" xfId="0" applyNumberFormat="1" applyFont="1" applyFill="1" applyBorder="1"/>
    <xf numFmtId="0" fontId="5" fillId="0" borderId="7" xfId="0" applyFont="1" applyFill="1" applyBorder="1"/>
    <xf numFmtId="3" fontId="3" fillId="0" borderId="0" xfId="0" applyNumberFormat="1" applyFont="1" applyFill="1"/>
    <xf numFmtId="0" fontId="15" fillId="0" borderId="0" xfId="0" applyFont="1" applyFill="1"/>
    <xf numFmtId="0" fontId="13" fillId="0" borderId="7" xfId="0" applyFont="1" applyFill="1" applyBorder="1"/>
    <xf numFmtId="3" fontId="15" fillId="0" borderId="7" xfId="0" applyNumberFormat="1" applyFont="1" applyFill="1" applyBorder="1" applyAlignment="1">
      <alignment horizontal="left"/>
    </xf>
    <xf numFmtId="0" fontId="15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horizontal="left"/>
    </xf>
    <xf numFmtId="0" fontId="18" fillId="0" borderId="7" xfId="0" applyFont="1" applyFill="1" applyBorder="1"/>
    <xf numFmtId="3" fontId="15" fillId="0" borderId="7" xfId="0" applyNumberFormat="1" applyFont="1" applyFill="1" applyBorder="1"/>
    <xf numFmtId="0" fontId="1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wrapText="1"/>
    </xf>
    <xf numFmtId="0" fontId="14" fillId="0" borderId="7" xfId="0" applyFont="1" applyFill="1" applyBorder="1"/>
    <xf numFmtId="0" fontId="15" fillId="0" borderId="7" xfId="0" applyFont="1" applyFill="1" applyBorder="1"/>
    <xf numFmtId="0" fontId="13" fillId="0" borderId="7" xfId="0" applyFont="1" applyFill="1" applyBorder="1" applyAlignment="1">
      <alignment horizontal="left"/>
    </xf>
    <xf numFmtId="2" fontId="13" fillId="0" borderId="7" xfId="0" applyNumberFormat="1" applyFont="1" applyFill="1" applyBorder="1"/>
    <xf numFmtId="3" fontId="8" fillId="0" borderId="7" xfId="0" applyNumberFormat="1" applyFont="1" applyFill="1" applyBorder="1"/>
    <xf numFmtId="2" fontId="3" fillId="0" borderId="7" xfId="0" applyNumberFormat="1" applyFont="1" applyFill="1" applyBorder="1" applyAlignment="1">
      <alignment wrapText="1"/>
    </xf>
    <xf numFmtId="3" fontId="3" fillId="0" borderId="7" xfId="0" applyNumberFormat="1" applyFont="1" applyFill="1" applyBorder="1" applyAlignment="1">
      <alignment horizontal="left"/>
    </xf>
    <xf numFmtId="0" fontId="12" fillId="0" borderId="7" xfId="0" applyFont="1" applyFill="1" applyBorder="1"/>
    <xf numFmtId="3" fontId="12" fillId="0" borderId="7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wrapText="1"/>
    </xf>
    <xf numFmtId="3" fontId="13" fillId="0" borderId="7" xfId="0" applyNumberFormat="1" applyFont="1" applyFill="1" applyBorder="1" applyAlignment="1">
      <alignment horizontal="left"/>
    </xf>
    <xf numFmtId="2" fontId="13" fillId="0" borderId="7" xfId="0" applyNumberFormat="1" applyFont="1" applyFill="1" applyBorder="1" applyAlignment="1">
      <alignment wrapText="1"/>
    </xf>
    <xf numFmtId="2" fontId="15" fillId="0" borderId="7" xfId="0" applyNumberFormat="1" applyFont="1" applyFill="1" applyBorder="1"/>
    <xf numFmtId="0" fontId="14" fillId="0" borderId="7" xfId="0" applyFont="1" applyFill="1" applyBorder="1" applyAlignment="1">
      <alignment wrapText="1"/>
    </xf>
    <xf numFmtId="2" fontId="5" fillId="0" borderId="7" xfId="0" applyNumberFormat="1" applyFont="1" applyFill="1" applyBorder="1" applyAlignment="1">
      <alignment wrapText="1"/>
    </xf>
    <xf numFmtId="1" fontId="5" fillId="0" borderId="7" xfId="0" applyNumberFormat="1" applyFont="1" applyFill="1" applyBorder="1"/>
    <xf numFmtId="165" fontId="3" fillId="0" borderId="7" xfId="0" applyNumberFormat="1" applyFont="1" applyFill="1" applyBorder="1"/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left"/>
    </xf>
    <xf numFmtId="0" fontId="18" fillId="0" borderId="7" xfId="0" applyFont="1" applyBorder="1"/>
    <xf numFmtId="0" fontId="19" fillId="0" borderId="7" xfId="0" applyFont="1" applyBorder="1"/>
    <xf numFmtId="2" fontId="19" fillId="0" borderId="7" xfId="0" applyNumberFormat="1" applyFont="1" applyBorder="1"/>
    <xf numFmtId="0" fontId="19" fillId="0" borderId="7" xfId="0" applyFont="1" applyFill="1" applyBorder="1"/>
    <xf numFmtId="0" fontId="13" fillId="3" borderId="7" xfId="0" applyFont="1" applyFill="1" applyBorder="1" applyAlignment="1">
      <alignment horizontal="left"/>
    </xf>
    <xf numFmtId="0" fontId="13" fillId="3" borderId="7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3" fontId="21" fillId="0" borderId="7" xfId="0" applyNumberFormat="1" applyFont="1" applyFill="1" applyBorder="1"/>
    <xf numFmtId="3" fontId="22" fillId="0" borderId="7" xfId="0" applyNumberFormat="1" applyFont="1" applyFill="1" applyBorder="1"/>
    <xf numFmtId="0" fontId="21" fillId="0" borderId="7" xfId="0" applyFont="1" applyFill="1" applyBorder="1"/>
    <xf numFmtId="0" fontId="23" fillId="0" borderId="7" xfId="0" applyFont="1" applyFill="1" applyBorder="1" applyAlignment="1">
      <alignment wrapText="1"/>
    </xf>
    <xf numFmtId="3" fontId="13" fillId="0" borderId="7" xfId="0" applyNumberFormat="1" applyFont="1" applyFill="1" applyBorder="1" applyAlignment="1">
      <alignment wrapText="1"/>
    </xf>
    <xf numFmtId="4" fontId="12" fillId="2" borderId="7" xfId="0" applyNumberFormat="1" applyFont="1" applyFill="1" applyBorder="1" applyAlignment="1">
      <alignment horizontal="center" wrapText="1"/>
    </xf>
    <xf numFmtId="0" fontId="16" fillId="0" borderId="7" xfId="0" applyFont="1" applyFill="1" applyBorder="1"/>
    <xf numFmtId="0" fontId="10" fillId="0" borderId="7" xfId="0" applyFont="1" applyFill="1" applyBorder="1" applyAlignment="1">
      <alignment horizontal="left"/>
    </xf>
    <xf numFmtId="0" fontId="17" fillId="0" borderId="7" xfId="0" applyFont="1" applyFill="1" applyBorder="1"/>
    <xf numFmtId="0" fontId="8" fillId="0" borderId="7" xfId="0" applyFont="1" applyFill="1" applyBorder="1"/>
    <xf numFmtId="0" fontId="6" fillId="0" borderId="7" xfId="0" applyFont="1" applyFill="1" applyBorder="1"/>
    <xf numFmtId="0" fontId="20" fillId="0" borderId="7" xfId="0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14" fontId="5" fillId="0" borderId="7" xfId="0" applyNumberFormat="1" applyFont="1" applyFill="1" applyBorder="1"/>
    <xf numFmtId="4" fontId="2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/>
    <xf numFmtId="3" fontId="13" fillId="0" borderId="7" xfId="0" applyNumberFormat="1" applyFont="1" applyFill="1" applyBorder="1"/>
    <xf numFmtId="2" fontId="12" fillId="0" borderId="7" xfId="0" applyNumberFormat="1" applyFont="1" applyFill="1" applyBorder="1" applyAlignment="1">
      <alignment wrapText="1"/>
    </xf>
    <xf numFmtId="1" fontId="13" fillId="0" borderId="7" xfId="0" applyNumberFormat="1" applyFont="1" applyFill="1" applyBorder="1" applyAlignment="1">
      <alignment wrapText="1"/>
    </xf>
    <xf numFmtId="1" fontId="13" fillId="0" borderId="7" xfId="0" applyNumberFormat="1" applyFont="1" applyFill="1" applyBorder="1"/>
    <xf numFmtId="0" fontId="13" fillId="0" borderId="7" xfId="0" applyNumberFormat="1" applyFont="1" applyFill="1" applyBorder="1"/>
    <xf numFmtId="0" fontId="5" fillId="0" borderId="7" xfId="0" applyNumberFormat="1" applyFont="1" applyFill="1" applyBorder="1"/>
    <xf numFmtId="2" fontId="5" fillId="0" borderId="7" xfId="0" applyNumberFormat="1" applyFont="1" applyFill="1" applyBorder="1"/>
    <xf numFmtId="49" fontId="13" fillId="0" borderId="7" xfId="0" applyNumberFormat="1" applyFont="1" applyFill="1" applyBorder="1"/>
    <xf numFmtId="0" fontId="2" fillId="0" borderId="7" xfId="0" applyFont="1" applyFill="1" applyBorder="1"/>
    <xf numFmtId="0" fontId="2" fillId="3" borderId="7" xfId="0" applyFont="1" applyFill="1" applyBorder="1"/>
    <xf numFmtId="2" fontId="13" fillId="3" borderId="7" xfId="0" applyNumberFormat="1" applyFont="1" applyFill="1" applyBorder="1" applyAlignment="1">
      <alignment wrapText="1"/>
    </xf>
    <xf numFmtId="14" fontId="12" fillId="0" borderId="7" xfId="0" applyNumberFormat="1" applyFont="1" applyFill="1" applyBorder="1"/>
    <xf numFmtId="49" fontId="5" fillId="0" borderId="7" xfId="0" applyNumberFormat="1" applyFont="1" applyFill="1" applyBorder="1"/>
    <xf numFmtId="4" fontId="12" fillId="0" borderId="7" xfId="0" applyNumberFormat="1" applyFont="1" applyFill="1" applyBorder="1" applyAlignment="1">
      <alignment horizontal="center" wrapText="1"/>
    </xf>
    <xf numFmtId="2" fontId="19" fillId="0" borderId="7" xfId="0" applyNumberFormat="1" applyFont="1" applyFill="1" applyBorder="1"/>
    <xf numFmtId="3" fontId="12" fillId="0" borderId="7" xfId="0" applyNumberFormat="1" applyFont="1" applyFill="1" applyBorder="1" applyAlignment="1">
      <alignment horizontal="center" wrapText="1"/>
    </xf>
    <xf numFmtId="3" fontId="15" fillId="0" borderId="7" xfId="0" applyNumberFormat="1" applyFont="1" applyFill="1" applyBorder="1" applyAlignment="1">
      <alignment horizontal="right" wrapText="1"/>
    </xf>
    <xf numFmtId="3" fontId="3" fillId="3" borderId="7" xfId="0" applyNumberFormat="1" applyFont="1" applyFill="1" applyBorder="1" applyAlignment="1">
      <alignment horizontal="left"/>
    </xf>
    <xf numFmtId="1" fontId="15" fillId="3" borderId="7" xfId="0" applyNumberFormat="1" applyFont="1" applyFill="1" applyBorder="1" applyAlignment="1">
      <alignment horizontal="right"/>
    </xf>
    <xf numFmtId="1" fontId="15" fillId="0" borderId="7" xfId="0" applyNumberFormat="1" applyFont="1" applyFill="1" applyBorder="1" applyAlignment="1">
      <alignment horizontal="right" wrapText="1"/>
    </xf>
    <xf numFmtId="3" fontId="12" fillId="0" borderId="7" xfId="0" applyNumberFormat="1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4" fontId="12" fillId="6" borderId="7" xfId="0" applyNumberFormat="1" applyFont="1" applyFill="1" applyBorder="1" applyAlignment="1">
      <alignment horizontal="center" wrapText="1"/>
    </xf>
    <xf numFmtId="2" fontId="13" fillId="6" borderId="7" xfId="0" applyNumberFormat="1" applyFont="1" applyFill="1" applyBorder="1" applyAlignment="1">
      <alignment wrapText="1"/>
    </xf>
    <xf numFmtId="3" fontId="19" fillId="0" borderId="7" xfId="0" applyNumberFormat="1" applyFont="1" applyFill="1" applyBorder="1"/>
    <xf numFmtId="0" fontId="10" fillId="5" borderId="7" xfId="0" applyFont="1" applyFill="1" applyBorder="1"/>
    <xf numFmtId="0" fontId="11" fillId="5" borderId="7" xfId="0" applyFont="1" applyFill="1" applyBorder="1" applyAlignment="1">
      <alignment horizontal="left"/>
    </xf>
    <xf numFmtId="0" fontId="10" fillId="5" borderId="7" xfId="0" applyFont="1" applyFill="1" applyBorder="1" applyAlignment="1">
      <alignment wrapText="1"/>
    </xf>
    <xf numFmtId="3" fontId="2" fillId="5" borderId="7" xfId="0" applyNumberFormat="1" applyFont="1" applyFill="1" applyBorder="1"/>
    <xf numFmtId="0" fontId="3" fillId="7" borderId="7" xfId="0" applyFont="1" applyFill="1" applyBorder="1"/>
    <xf numFmtId="0" fontId="20" fillId="7" borderId="7" xfId="0" applyFont="1" applyFill="1" applyBorder="1" applyAlignment="1">
      <alignment horizontal="center"/>
    </xf>
    <xf numFmtId="49" fontId="20" fillId="7" borderId="7" xfId="0" applyNumberFormat="1" applyFont="1" applyFill="1" applyBorder="1" applyAlignment="1">
      <alignment horizontal="center"/>
    </xf>
    <xf numFmtId="4" fontId="12" fillId="7" borderId="7" xfId="0" applyNumberFormat="1" applyFont="1" applyFill="1" applyBorder="1" applyAlignment="1">
      <alignment horizontal="center" wrapText="1"/>
    </xf>
    <xf numFmtId="4" fontId="2" fillId="7" borderId="7" xfId="0" applyNumberFormat="1" applyFont="1" applyFill="1" applyBorder="1"/>
    <xf numFmtId="3" fontId="13" fillId="7" borderId="7" xfId="0" applyNumberFormat="1" applyFont="1" applyFill="1" applyBorder="1" applyAlignment="1">
      <alignment horizontal="right" vertical="center" wrapText="1"/>
    </xf>
    <xf numFmtId="3" fontId="15" fillId="7" borderId="7" xfId="0" applyNumberFormat="1" applyFont="1" applyFill="1" applyBorder="1" applyAlignment="1">
      <alignment horizontal="right" wrapText="1"/>
    </xf>
    <xf numFmtId="0" fontId="5" fillId="7" borderId="7" xfId="0" applyFont="1" applyFill="1" applyBorder="1"/>
    <xf numFmtId="2" fontId="13" fillId="7" borderId="7" xfId="0" applyNumberFormat="1" applyFont="1" applyFill="1" applyBorder="1"/>
    <xf numFmtId="0" fontId="13" fillId="7" borderId="7" xfId="0" applyFont="1" applyFill="1" applyBorder="1"/>
    <xf numFmtId="3" fontId="12" fillId="7" borderId="7" xfId="0" applyNumberFormat="1" applyFont="1" applyFill="1" applyBorder="1" applyAlignment="1">
      <alignment horizontal="center" wrapText="1"/>
    </xf>
    <xf numFmtId="3" fontId="12" fillId="7" borderId="7" xfId="0" applyNumberFormat="1" applyFont="1" applyFill="1" applyBorder="1" applyAlignment="1">
      <alignment wrapText="1"/>
    </xf>
    <xf numFmtId="2" fontId="13" fillId="7" borderId="7" xfId="0" applyNumberFormat="1" applyFont="1" applyFill="1" applyBorder="1" applyAlignment="1">
      <alignment wrapText="1"/>
    </xf>
    <xf numFmtId="0" fontId="5" fillId="7" borderId="7" xfId="0" applyFont="1" applyFill="1" applyBorder="1" applyAlignment="1">
      <alignment wrapText="1"/>
    </xf>
    <xf numFmtId="1" fontId="13" fillId="7" borderId="7" xfId="0" applyNumberFormat="1" applyFont="1" applyFill="1" applyBorder="1" applyAlignment="1">
      <alignment wrapText="1"/>
    </xf>
    <xf numFmtId="1" fontId="13" fillId="7" borderId="7" xfId="0" applyNumberFormat="1" applyFont="1" applyFill="1" applyBorder="1"/>
    <xf numFmtId="0" fontId="13" fillId="7" borderId="7" xfId="0" applyFont="1" applyFill="1" applyBorder="1" applyAlignment="1">
      <alignment wrapText="1"/>
    </xf>
    <xf numFmtId="2" fontId="5" fillId="7" borderId="7" xfId="0" applyNumberFormat="1" applyFont="1" applyFill="1" applyBorder="1" applyAlignment="1">
      <alignment wrapText="1"/>
    </xf>
    <xf numFmtId="3" fontId="13" fillId="7" borderId="7" xfId="0" applyNumberFormat="1" applyFont="1" applyFill="1" applyBorder="1"/>
    <xf numFmtId="3" fontId="13" fillId="7" borderId="7" xfId="0" applyNumberFormat="1" applyFont="1" applyFill="1" applyBorder="1" applyAlignment="1">
      <alignment wrapText="1"/>
    </xf>
    <xf numFmtId="2" fontId="5" fillId="7" borderId="7" xfId="0" applyNumberFormat="1" applyFont="1" applyFill="1" applyBorder="1"/>
    <xf numFmtId="1" fontId="5" fillId="7" borderId="7" xfId="0" applyNumberFormat="1" applyFont="1" applyFill="1" applyBorder="1"/>
    <xf numFmtId="0" fontId="3" fillId="7" borderId="7" xfId="0" applyFont="1" applyFill="1" applyBorder="1" applyAlignment="1">
      <alignment wrapText="1"/>
    </xf>
    <xf numFmtId="0" fontId="12" fillId="7" borderId="7" xfId="0" applyFont="1" applyFill="1" applyBorder="1" applyAlignment="1">
      <alignment wrapText="1"/>
    </xf>
    <xf numFmtId="2" fontId="3" fillId="7" borderId="7" xfId="0" applyNumberFormat="1" applyFont="1" applyFill="1" applyBorder="1" applyAlignment="1">
      <alignment wrapText="1"/>
    </xf>
    <xf numFmtId="0" fontId="19" fillId="7" borderId="7" xfId="0" applyFont="1" applyFill="1" applyBorder="1"/>
    <xf numFmtId="2" fontId="19" fillId="7" borderId="7" xfId="0" applyNumberFormat="1" applyFont="1" applyFill="1" applyBorder="1"/>
    <xf numFmtId="3" fontId="19" fillId="7" borderId="7" xfId="0" applyNumberFormat="1" applyFont="1" applyFill="1" applyBorder="1"/>
    <xf numFmtId="2" fontId="12" fillId="7" borderId="7" xfId="0" applyNumberFormat="1" applyFont="1" applyFill="1" applyBorder="1" applyAlignment="1">
      <alignment wrapText="1"/>
    </xf>
    <xf numFmtId="0" fontId="3" fillId="7" borderId="0" xfId="0" applyFont="1" applyFill="1"/>
    <xf numFmtId="0" fontId="11" fillId="7" borderId="0" xfId="0" applyFont="1" applyFill="1"/>
    <xf numFmtId="0" fontId="5" fillId="6" borderId="7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7" xfId="0" applyFont="1" applyFill="1" applyBorder="1" applyAlignment="1">
      <alignment wrapText="1"/>
    </xf>
    <xf numFmtId="0" fontId="14" fillId="6" borderId="7" xfId="0" applyFont="1" applyFill="1" applyBorder="1" applyAlignment="1">
      <alignment horizontal="left"/>
    </xf>
    <xf numFmtId="0" fontId="14" fillId="6" borderId="7" xfId="0" applyFont="1" applyFill="1" applyBorder="1" applyAlignment="1">
      <alignment wrapText="1"/>
    </xf>
    <xf numFmtId="0" fontId="13" fillId="6" borderId="7" xfId="0" applyFont="1" applyFill="1" applyBorder="1" applyAlignment="1">
      <alignment wrapText="1"/>
    </xf>
    <xf numFmtId="0" fontId="13" fillId="6" borderId="7" xfId="0" applyFont="1" applyFill="1" applyBorder="1"/>
    <xf numFmtId="3" fontId="13" fillId="6" borderId="7" xfId="0" applyNumberFormat="1" applyFont="1" applyFill="1" applyBorder="1" applyAlignment="1">
      <alignment horizontal="left"/>
    </xf>
    <xf numFmtId="1" fontId="13" fillId="6" borderId="7" xfId="0" applyNumberFormat="1" applyFont="1" applyFill="1" applyBorder="1" applyAlignment="1">
      <alignment wrapText="1"/>
    </xf>
    <xf numFmtId="3" fontId="13" fillId="6" borderId="7" xfId="0" applyNumberFormat="1" applyFont="1" applyFill="1" applyBorder="1" applyAlignment="1">
      <alignment horizontal="center"/>
    </xf>
    <xf numFmtId="3" fontId="13" fillId="6" borderId="7" xfId="0" applyNumberFormat="1" applyFont="1" applyFill="1" applyBorder="1"/>
    <xf numFmtId="2" fontId="13" fillId="6" borderId="7" xfId="0" applyNumberFormat="1" applyFont="1" applyFill="1" applyBorder="1"/>
    <xf numFmtId="0" fontId="13" fillId="6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horizontal="right" wrapText="1"/>
    </xf>
    <xf numFmtId="4" fontId="15" fillId="7" borderId="7" xfId="0" applyNumberFormat="1" applyFont="1" applyFill="1" applyBorder="1" applyAlignment="1">
      <alignment horizontal="right" wrapText="1"/>
    </xf>
    <xf numFmtId="1" fontId="15" fillId="7" borderId="7" xfId="0" applyNumberFormat="1" applyFont="1" applyFill="1" applyBorder="1" applyAlignment="1">
      <alignment horizontal="right" wrapText="1"/>
    </xf>
    <xf numFmtId="3" fontId="15" fillId="0" borderId="7" xfId="0" applyNumberFormat="1" applyFont="1" applyFill="1" applyBorder="1" applyAlignment="1">
      <alignment horizont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12"/>
  <sheetViews>
    <sheetView tabSelected="1" view="pageBreakPreview" zoomScaleSheetLayoutView="100" workbookViewId="0">
      <selection activeCell="B2" sqref="B2"/>
    </sheetView>
  </sheetViews>
  <sheetFormatPr defaultColWidth="9.140625" defaultRowHeight="11.25" outlineLevelRow="2" x14ac:dyDescent="0.2"/>
  <cols>
    <col min="1" max="1" width="7.5703125" style="2" customWidth="1"/>
    <col min="2" max="2" width="7.28515625" style="5" customWidth="1"/>
    <col min="3" max="3" width="42.7109375" style="6" customWidth="1"/>
    <col min="4" max="4" width="16.28515625" style="2" customWidth="1"/>
    <col min="5" max="5" width="14.7109375" style="2" customWidth="1"/>
    <col min="6" max="6" width="12" style="153" customWidth="1"/>
    <col min="7" max="7" width="13.7109375" style="153" customWidth="1"/>
    <col min="8" max="8" width="12" style="153" customWidth="1"/>
    <col min="9" max="10" width="10" style="2" customWidth="1"/>
    <col min="11" max="16384" width="9.140625" style="2"/>
  </cols>
  <sheetData>
    <row r="2" spans="1:10" ht="26.45" customHeight="1" x14ac:dyDescent="0.3">
      <c r="A2" s="84"/>
      <c r="B2" s="85" t="s">
        <v>289</v>
      </c>
      <c r="C2" s="44"/>
      <c r="D2" s="86"/>
      <c r="E2" s="86"/>
      <c r="F2" s="124"/>
      <c r="G2" s="124"/>
      <c r="H2" s="124"/>
      <c r="I2" s="19"/>
      <c r="J2" s="19"/>
    </row>
    <row r="3" spans="1:10" ht="3" customHeight="1" x14ac:dyDescent="0.2">
      <c r="A3" s="88"/>
      <c r="B3" s="45"/>
      <c r="C3" s="46"/>
      <c r="D3" s="89"/>
      <c r="E3" s="89"/>
      <c r="F3" s="125"/>
      <c r="G3" s="125"/>
      <c r="H3" s="125"/>
      <c r="I3" s="89"/>
      <c r="J3" s="89"/>
    </row>
    <row r="4" spans="1:10" ht="12" hidden="1" customHeight="1" thickTop="1" thickBot="1" x14ac:dyDescent="0.25">
      <c r="A4" s="87"/>
      <c r="B4" s="47"/>
      <c r="C4" s="48"/>
      <c r="D4" s="90" t="s">
        <v>244</v>
      </c>
      <c r="E4" s="90" t="s">
        <v>244</v>
      </c>
      <c r="F4" s="126"/>
      <c r="G4" s="126"/>
      <c r="H4" s="126"/>
      <c r="I4" s="90"/>
      <c r="J4" s="90"/>
    </row>
    <row r="5" spans="1:10" ht="20.25" hidden="1" customHeight="1" thickTop="1" x14ac:dyDescent="0.2">
      <c r="A5" s="19"/>
      <c r="B5" s="43"/>
      <c r="C5" s="44"/>
      <c r="D5" s="19"/>
      <c r="E5" s="19"/>
      <c r="F5" s="124"/>
      <c r="G5" s="124"/>
      <c r="H5" s="124"/>
      <c r="I5" s="19"/>
      <c r="J5" s="19"/>
    </row>
    <row r="6" spans="1:10" ht="23.25" hidden="1" customHeight="1" thickTop="1" thickBot="1" x14ac:dyDescent="0.25">
      <c r="A6" s="19"/>
      <c r="B6" s="43"/>
      <c r="C6" s="44"/>
      <c r="D6" s="19"/>
      <c r="E6" s="19"/>
      <c r="F6" s="124"/>
      <c r="G6" s="124"/>
      <c r="H6" s="124"/>
      <c r="I6" s="19"/>
      <c r="J6" s="19"/>
    </row>
    <row r="7" spans="1:10" ht="0.75" hidden="1" customHeight="1" thickBot="1" x14ac:dyDescent="0.25">
      <c r="A7" s="19"/>
      <c r="B7" s="43"/>
      <c r="C7" s="44"/>
      <c r="D7" s="19"/>
      <c r="E7" s="19"/>
      <c r="F7" s="124"/>
      <c r="G7" s="124"/>
      <c r="H7" s="124"/>
      <c r="I7" s="19"/>
      <c r="J7" s="19"/>
    </row>
    <row r="8" spans="1:10" s="21" customFormat="1" ht="37.5" customHeight="1" x14ac:dyDescent="0.2">
      <c r="A8" s="168" t="s">
        <v>22</v>
      </c>
      <c r="B8" s="169"/>
      <c r="C8" s="170"/>
      <c r="D8" s="116" t="s">
        <v>253</v>
      </c>
      <c r="E8" s="116" t="s">
        <v>254</v>
      </c>
      <c r="F8" s="116" t="s">
        <v>255</v>
      </c>
      <c r="G8" s="116" t="s">
        <v>277</v>
      </c>
      <c r="H8" s="116" t="s">
        <v>256</v>
      </c>
      <c r="I8" s="116" t="s">
        <v>265</v>
      </c>
      <c r="J8" s="116" t="s">
        <v>278</v>
      </c>
    </row>
    <row r="9" spans="1:10" ht="12" customHeight="1" x14ac:dyDescent="0.2">
      <c r="A9" s="161" t="s">
        <v>168</v>
      </c>
      <c r="B9" s="167"/>
      <c r="C9" s="160"/>
      <c r="D9" s="117">
        <f t="shared" ref="D9" si="0">D10+D100+N19+D106+D120+D137</f>
        <v>122972</v>
      </c>
      <c r="E9" s="117">
        <f>E10+E100+O19+E106+E120+E137</f>
        <v>114416</v>
      </c>
      <c r="F9" s="117">
        <f t="shared" ref="F9:H9" si="1">F10+F100+O19+F106+F120+F137</f>
        <v>129285</v>
      </c>
      <c r="G9" s="117">
        <f t="shared" si="1"/>
        <v>139959</v>
      </c>
      <c r="H9" s="117">
        <f t="shared" si="1"/>
        <v>130195</v>
      </c>
      <c r="I9" s="117">
        <f t="shared" ref="I9" si="2">I10+I100+R19+I106+I120+I137</f>
        <v>126395</v>
      </c>
      <c r="J9" s="117">
        <f t="shared" ref="J9" si="3">J10+J100+S19+J106+J120+J137</f>
        <v>127895</v>
      </c>
    </row>
    <row r="10" spans="1:10" ht="12" customHeight="1" x14ac:dyDescent="0.2">
      <c r="A10" s="91" t="s">
        <v>169</v>
      </c>
      <c r="B10" s="49"/>
      <c r="C10" s="50"/>
      <c r="D10" s="92">
        <f t="shared" ref="D10:J10" si="4">D11+D34+D47+D58+D69+D94</f>
        <v>118818</v>
      </c>
      <c r="E10" s="92">
        <f t="shared" ref="E10:F10" si="5">E11+E34+E47+E58+E69+E94</f>
        <v>110197</v>
      </c>
      <c r="F10" s="128">
        <f t="shared" si="5"/>
        <v>123207</v>
      </c>
      <c r="G10" s="128">
        <f t="shared" si="4"/>
        <v>133879</v>
      </c>
      <c r="H10" s="128">
        <f t="shared" si="4"/>
        <v>125657</v>
      </c>
      <c r="I10" s="128">
        <f t="shared" si="4"/>
        <v>122457</v>
      </c>
      <c r="J10" s="128">
        <f t="shared" si="4"/>
        <v>123957</v>
      </c>
    </row>
    <row r="11" spans="1:10" ht="12" customHeight="1" x14ac:dyDescent="0.2">
      <c r="A11" s="91"/>
      <c r="B11" s="49">
        <v>610</v>
      </c>
      <c r="C11" s="50" t="s">
        <v>109</v>
      </c>
      <c r="D11" s="93">
        <f t="shared" ref="D11:J11" si="6">SUM(D13:D33)</f>
        <v>71950</v>
      </c>
      <c r="E11" s="93">
        <f t="shared" ref="E11" si="7">SUM(E13:E33)</f>
        <v>75800</v>
      </c>
      <c r="F11" s="129">
        <f t="shared" ref="F11" si="8">SUM(F13:F33)</f>
        <v>81400</v>
      </c>
      <c r="G11" s="129">
        <f t="shared" si="6"/>
        <v>81290</v>
      </c>
      <c r="H11" s="129">
        <f t="shared" si="6"/>
        <v>88190</v>
      </c>
      <c r="I11" s="129">
        <f t="shared" si="6"/>
        <v>90190</v>
      </c>
      <c r="J11" s="129">
        <f t="shared" si="6"/>
        <v>92190</v>
      </c>
    </row>
    <row r="12" spans="1:10" ht="12" customHeight="1" x14ac:dyDescent="0.2">
      <c r="A12" s="91"/>
      <c r="B12" s="49"/>
      <c r="C12" s="50"/>
      <c r="D12" s="31"/>
      <c r="E12" s="108"/>
      <c r="F12" s="127"/>
      <c r="G12" s="127"/>
      <c r="H12" s="127"/>
      <c r="I12" s="108"/>
      <c r="J12" s="108"/>
    </row>
    <row r="13" spans="1:10" ht="12" customHeight="1" x14ac:dyDescent="0.2">
      <c r="A13" s="91"/>
      <c r="B13" s="28">
        <v>611</v>
      </c>
      <c r="C13" s="38" t="s">
        <v>100</v>
      </c>
      <c r="D13" s="41">
        <v>48000</v>
      </c>
      <c r="E13" s="111">
        <v>47000</v>
      </c>
      <c r="F13" s="130">
        <v>51600</v>
      </c>
      <c r="G13" s="130">
        <v>52000</v>
      </c>
      <c r="H13" s="130">
        <v>58000</v>
      </c>
      <c r="I13" s="111">
        <v>59000</v>
      </c>
      <c r="J13" s="111">
        <v>60000</v>
      </c>
    </row>
    <row r="14" spans="1:10" ht="12" hidden="1" customHeight="1" outlineLevel="2" x14ac:dyDescent="0.2">
      <c r="A14" s="94"/>
      <c r="B14" s="28">
        <v>611</v>
      </c>
      <c r="C14" s="38" t="s">
        <v>28</v>
      </c>
      <c r="D14" s="29"/>
      <c r="E14" s="111"/>
      <c r="F14" s="130"/>
      <c r="G14" s="130"/>
      <c r="H14" s="130"/>
      <c r="I14" s="111"/>
      <c r="J14" s="111"/>
    </row>
    <row r="15" spans="1:10" ht="12" hidden="1" customHeight="1" outlineLevel="2" x14ac:dyDescent="0.2">
      <c r="A15" s="19"/>
      <c r="B15" s="28">
        <v>612</v>
      </c>
      <c r="C15" s="38" t="s">
        <v>29</v>
      </c>
      <c r="D15" s="29"/>
      <c r="E15" s="111"/>
      <c r="F15" s="130"/>
      <c r="G15" s="130"/>
      <c r="H15" s="130"/>
      <c r="I15" s="111"/>
      <c r="J15" s="111"/>
    </row>
    <row r="16" spans="1:10" ht="12" hidden="1" customHeight="1" outlineLevel="2" x14ac:dyDescent="0.2">
      <c r="A16" s="19"/>
      <c r="B16" s="37">
        <v>614</v>
      </c>
      <c r="C16" s="38" t="s">
        <v>15</v>
      </c>
      <c r="D16" s="29"/>
      <c r="E16" s="111"/>
      <c r="F16" s="130"/>
      <c r="G16" s="130"/>
      <c r="H16" s="130"/>
      <c r="I16" s="111"/>
      <c r="J16" s="111"/>
    </row>
    <row r="17" spans="1:11" ht="12" customHeight="1" outlineLevel="2" x14ac:dyDescent="0.2">
      <c r="A17" s="19"/>
      <c r="B17" s="37"/>
      <c r="C17" s="38" t="s">
        <v>284</v>
      </c>
      <c r="D17" s="29"/>
      <c r="E17" s="111"/>
      <c r="F17" s="130"/>
      <c r="G17" s="130">
        <v>190</v>
      </c>
      <c r="H17" s="130">
        <v>190</v>
      </c>
      <c r="I17" s="111">
        <v>190</v>
      </c>
      <c r="J17" s="111">
        <v>190</v>
      </c>
    </row>
    <row r="18" spans="1:11" ht="12" customHeight="1" outlineLevel="2" x14ac:dyDescent="0.2">
      <c r="A18" s="19"/>
      <c r="B18" s="37">
        <v>612</v>
      </c>
      <c r="C18" s="38" t="s">
        <v>29</v>
      </c>
      <c r="D18" s="29">
        <v>4300</v>
      </c>
      <c r="E18" s="111">
        <v>4300</v>
      </c>
      <c r="F18" s="130">
        <v>6300</v>
      </c>
      <c r="G18" s="130">
        <v>6000</v>
      </c>
      <c r="H18" s="130">
        <v>6000</v>
      </c>
      <c r="I18" s="111">
        <v>6000</v>
      </c>
      <c r="J18" s="111">
        <v>6000</v>
      </c>
      <c r="K18" s="34"/>
    </row>
    <row r="19" spans="1:11" s="3" customFormat="1" ht="12" customHeight="1" x14ac:dyDescent="0.2">
      <c r="A19" s="87"/>
      <c r="B19" s="37">
        <v>614</v>
      </c>
      <c r="C19" s="38" t="s">
        <v>15</v>
      </c>
      <c r="D19" s="41">
        <v>1000</v>
      </c>
      <c r="E19" s="111">
        <v>1000</v>
      </c>
      <c r="F19" s="130">
        <v>1000</v>
      </c>
      <c r="G19" s="130">
        <v>600</v>
      </c>
      <c r="H19" s="130"/>
      <c r="I19" s="111"/>
      <c r="J19" s="111"/>
    </row>
    <row r="20" spans="1:11" ht="12" hidden="1" customHeight="1" outlineLevel="1" x14ac:dyDescent="0.2">
      <c r="A20" s="19"/>
      <c r="B20" s="28">
        <v>621</v>
      </c>
      <c r="C20" s="38" t="s">
        <v>30</v>
      </c>
      <c r="D20" s="29"/>
      <c r="E20" s="111"/>
      <c r="F20" s="130"/>
      <c r="G20" s="130"/>
      <c r="H20" s="130"/>
      <c r="I20" s="111"/>
      <c r="J20" s="111"/>
    </row>
    <row r="21" spans="1:11" ht="12" hidden="1" customHeight="1" outlineLevel="1" x14ac:dyDescent="0.2">
      <c r="A21" s="19"/>
      <c r="B21" s="28">
        <v>623</v>
      </c>
      <c r="C21" s="38" t="s">
        <v>31</v>
      </c>
      <c r="D21" s="29"/>
      <c r="E21" s="111"/>
      <c r="F21" s="130"/>
      <c r="G21" s="130"/>
      <c r="H21" s="130"/>
      <c r="I21" s="111"/>
      <c r="J21" s="111"/>
    </row>
    <row r="22" spans="1:11" ht="12" hidden="1" customHeight="1" outlineLevel="1" x14ac:dyDescent="0.2">
      <c r="A22" s="19"/>
      <c r="B22" s="28" t="s">
        <v>0</v>
      </c>
      <c r="C22" s="38" t="s">
        <v>32</v>
      </c>
      <c r="D22" s="29"/>
      <c r="E22" s="111"/>
      <c r="F22" s="130"/>
      <c r="G22" s="130"/>
      <c r="H22" s="130"/>
      <c r="I22" s="111"/>
      <c r="J22" s="111"/>
    </row>
    <row r="23" spans="1:11" ht="12" hidden="1" customHeight="1" outlineLevel="1" x14ac:dyDescent="0.2">
      <c r="A23" s="19"/>
      <c r="B23" s="28" t="s">
        <v>1</v>
      </c>
      <c r="C23" s="38" t="s">
        <v>33</v>
      </c>
      <c r="D23" s="29"/>
      <c r="E23" s="111"/>
      <c r="F23" s="130"/>
      <c r="G23" s="130"/>
      <c r="H23" s="130"/>
      <c r="I23" s="111"/>
      <c r="J23" s="111"/>
    </row>
    <row r="24" spans="1:11" ht="12" hidden="1" customHeight="1" outlineLevel="1" x14ac:dyDescent="0.2">
      <c r="A24" s="19"/>
      <c r="B24" s="37">
        <v>625003</v>
      </c>
      <c r="C24" s="38" t="s">
        <v>34</v>
      </c>
      <c r="D24" s="29"/>
      <c r="E24" s="111"/>
      <c r="F24" s="130"/>
      <c r="G24" s="130"/>
      <c r="H24" s="130"/>
      <c r="I24" s="111"/>
      <c r="J24" s="111"/>
    </row>
    <row r="25" spans="1:11" ht="12" hidden="1" customHeight="1" outlineLevel="1" x14ac:dyDescent="0.2">
      <c r="A25" s="19"/>
      <c r="B25" s="37">
        <v>625004</v>
      </c>
      <c r="C25" s="38" t="s">
        <v>35</v>
      </c>
      <c r="D25" s="29"/>
      <c r="E25" s="111"/>
      <c r="F25" s="130"/>
      <c r="G25" s="130"/>
      <c r="H25" s="130"/>
      <c r="I25" s="111"/>
      <c r="J25" s="111"/>
    </row>
    <row r="26" spans="1:11" ht="12" hidden="1" customHeight="1" outlineLevel="1" x14ac:dyDescent="0.2">
      <c r="A26" s="19"/>
      <c r="B26" s="37">
        <v>625005</v>
      </c>
      <c r="C26" s="38" t="s">
        <v>36</v>
      </c>
      <c r="D26" s="29"/>
      <c r="E26" s="111"/>
      <c r="F26" s="130"/>
      <c r="G26" s="130"/>
      <c r="H26" s="130"/>
      <c r="I26" s="111"/>
      <c r="J26" s="111"/>
    </row>
    <row r="27" spans="1:11" ht="12" hidden="1" customHeight="1" outlineLevel="1" x14ac:dyDescent="0.2">
      <c r="A27" s="19"/>
      <c r="B27" s="37">
        <v>625007</v>
      </c>
      <c r="C27" s="38" t="s">
        <v>37</v>
      </c>
      <c r="D27" s="29"/>
      <c r="E27" s="111"/>
      <c r="F27" s="130"/>
      <c r="G27" s="130"/>
      <c r="H27" s="130"/>
      <c r="I27" s="111"/>
      <c r="J27" s="111"/>
    </row>
    <row r="28" spans="1:11" ht="12" hidden="1" customHeight="1" outlineLevel="1" x14ac:dyDescent="0.2">
      <c r="A28" s="19"/>
      <c r="B28" s="28">
        <v>627</v>
      </c>
      <c r="C28" s="38" t="s">
        <v>38</v>
      </c>
      <c r="D28" s="29"/>
      <c r="E28" s="111"/>
      <c r="F28" s="130"/>
      <c r="G28" s="130"/>
      <c r="H28" s="130"/>
      <c r="I28" s="111"/>
      <c r="J28" s="111"/>
    </row>
    <row r="29" spans="1:11" ht="12" hidden="1" customHeight="1" outlineLevel="1" x14ac:dyDescent="0.2">
      <c r="A29" s="19"/>
      <c r="B29" s="28"/>
      <c r="C29" s="38"/>
      <c r="D29" s="29"/>
      <c r="E29" s="111"/>
      <c r="F29" s="130"/>
      <c r="G29" s="130"/>
      <c r="H29" s="130"/>
      <c r="I29" s="111"/>
      <c r="J29" s="111"/>
    </row>
    <row r="30" spans="1:11" ht="12" customHeight="1" outlineLevel="1" x14ac:dyDescent="0.2">
      <c r="A30" s="19"/>
      <c r="B30" s="37">
        <v>621</v>
      </c>
      <c r="C30" s="38" t="s">
        <v>101</v>
      </c>
      <c r="D30" s="29">
        <v>1100</v>
      </c>
      <c r="E30" s="111">
        <v>1500</v>
      </c>
      <c r="F30" s="130">
        <v>1500</v>
      </c>
      <c r="G30" s="130">
        <v>1500</v>
      </c>
      <c r="H30" s="130">
        <v>1500</v>
      </c>
      <c r="I30" s="111">
        <v>1500</v>
      </c>
      <c r="J30" s="111">
        <v>1500</v>
      </c>
    </row>
    <row r="31" spans="1:11" ht="12" customHeight="1" outlineLevel="1" x14ac:dyDescent="0.2">
      <c r="A31" s="19"/>
      <c r="B31" s="37">
        <v>623</v>
      </c>
      <c r="C31" s="38" t="s">
        <v>102</v>
      </c>
      <c r="D31" s="29">
        <v>4300</v>
      </c>
      <c r="E31" s="111">
        <v>6000</v>
      </c>
      <c r="F31" s="130">
        <v>5000</v>
      </c>
      <c r="G31" s="130">
        <v>5000</v>
      </c>
      <c r="H31" s="130">
        <v>6000</v>
      </c>
      <c r="I31" s="111">
        <v>6500</v>
      </c>
      <c r="J31" s="111">
        <v>7000</v>
      </c>
    </row>
    <row r="32" spans="1:11" ht="12" customHeight="1" outlineLevel="1" x14ac:dyDescent="0.2">
      <c r="A32" s="19"/>
      <c r="B32" s="37"/>
      <c r="C32" s="38"/>
      <c r="D32" s="29"/>
      <c r="E32" s="111"/>
      <c r="F32" s="130"/>
      <c r="G32" s="130"/>
      <c r="H32" s="130"/>
      <c r="I32" s="111"/>
      <c r="J32" s="111"/>
    </row>
    <row r="33" spans="1:11" ht="12" customHeight="1" outlineLevel="1" x14ac:dyDescent="0.2">
      <c r="A33" s="19"/>
      <c r="B33" s="37">
        <v>625</v>
      </c>
      <c r="C33" s="38" t="s">
        <v>103</v>
      </c>
      <c r="D33" s="29">
        <v>13250</v>
      </c>
      <c r="E33" s="111">
        <v>16000</v>
      </c>
      <c r="F33" s="130">
        <v>16000</v>
      </c>
      <c r="G33" s="130">
        <v>16000</v>
      </c>
      <c r="H33" s="130">
        <v>16500</v>
      </c>
      <c r="I33" s="111">
        <v>17000</v>
      </c>
      <c r="J33" s="111">
        <v>17500</v>
      </c>
    </row>
    <row r="34" spans="1:11" s="4" customFormat="1" ht="12" customHeight="1" x14ac:dyDescent="0.15">
      <c r="A34" s="33"/>
      <c r="B34" s="49">
        <v>630</v>
      </c>
      <c r="C34" s="33" t="s">
        <v>2</v>
      </c>
      <c r="D34" s="33">
        <f t="shared" ref="D34:J34" si="9">SUM(D36:D46)</f>
        <v>5487</v>
      </c>
      <c r="E34" s="33">
        <f t="shared" ref="E34:F34" si="10">SUM(E36:E46)</f>
        <v>5787</v>
      </c>
      <c r="F34" s="131">
        <f t="shared" si="10"/>
        <v>6007</v>
      </c>
      <c r="G34" s="131">
        <f t="shared" si="9"/>
        <v>7158</v>
      </c>
      <c r="H34" s="131">
        <f t="shared" si="9"/>
        <v>6807</v>
      </c>
      <c r="I34" s="131">
        <f t="shared" si="9"/>
        <v>6807</v>
      </c>
      <c r="J34" s="131">
        <f t="shared" si="9"/>
        <v>6807</v>
      </c>
    </row>
    <row r="35" spans="1:11" s="4" customFormat="1" ht="12" customHeight="1" x14ac:dyDescent="0.2">
      <c r="A35" s="33"/>
      <c r="B35" s="49"/>
      <c r="C35" s="33"/>
      <c r="D35" s="30"/>
      <c r="E35" s="108"/>
      <c r="F35" s="127"/>
      <c r="G35" s="127"/>
      <c r="H35" s="127"/>
      <c r="I35" s="108"/>
      <c r="J35" s="108"/>
    </row>
    <row r="36" spans="1:11" s="4" customFormat="1" ht="12" customHeight="1" x14ac:dyDescent="0.2">
      <c r="A36" s="51"/>
      <c r="B36" s="37">
        <v>631001</v>
      </c>
      <c r="C36" s="52" t="s">
        <v>65</v>
      </c>
      <c r="D36" s="41">
        <v>2500</v>
      </c>
      <c r="E36" s="111">
        <v>2500</v>
      </c>
      <c r="F36" s="130">
        <v>2500</v>
      </c>
      <c r="G36" s="130">
        <v>3500</v>
      </c>
      <c r="H36" s="130">
        <v>3000</v>
      </c>
      <c r="I36" s="111">
        <v>3000</v>
      </c>
      <c r="J36" s="111">
        <v>3000</v>
      </c>
    </row>
    <row r="37" spans="1:11" ht="12" customHeight="1" outlineLevel="1" x14ac:dyDescent="0.2">
      <c r="A37" s="19"/>
      <c r="B37" s="28" t="s">
        <v>3</v>
      </c>
      <c r="C37" s="38" t="s">
        <v>39</v>
      </c>
      <c r="D37" s="29"/>
      <c r="E37" s="108"/>
      <c r="F37" s="130"/>
      <c r="G37" s="127"/>
      <c r="H37" s="130"/>
      <c r="I37" s="111"/>
      <c r="J37" s="111"/>
    </row>
    <row r="38" spans="1:11" s="4" customFormat="1" ht="12" customHeight="1" x14ac:dyDescent="0.2">
      <c r="A38" s="33"/>
      <c r="B38" s="37">
        <v>632001</v>
      </c>
      <c r="C38" s="38" t="s">
        <v>176</v>
      </c>
      <c r="D38" s="41">
        <v>900</v>
      </c>
      <c r="E38" s="111">
        <v>900</v>
      </c>
      <c r="F38" s="130">
        <v>1000</v>
      </c>
      <c r="G38" s="130">
        <v>900</v>
      </c>
      <c r="H38" s="130">
        <v>1000</v>
      </c>
      <c r="I38" s="111">
        <v>1000</v>
      </c>
      <c r="J38" s="111">
        <v>1000</v>
      </c>
    </row>
    <row r="39" spans="1:11" ht="12" hidden="1" customHeight="1" outlineLevel="1" x14ac:dyDescent="0.2">
      <c r="A39" s="19"/>
      <c r="B39" s="37">
        <v>632001</v>
      </c>
      <c r="C39" s="38" t="s">
        <v>40</v>
      </c>
      <c r="D39" s="29"/>
      <c r="E39" s="111"/>
      <c r="F39" s="130"/>
      <c r="G39" s="130"/>
      <c r="H39" s="130"/>
      <c r="I39" s="111"/>
      <c r="J39" s="111"/>
    </row>
    <row r="40" spans="1:11" ht="12" hidden="1" customHeight="1" outlineLevel="1" x14ac:dyDescent="0.2">
      <c r="A40" s="19"/>
      <c r="B40" s="37" t="s">
        <v>14</v>
      </c>
      <c r="C40" s="38" t="s">
        <v>40</v>
      </c>
      <c r="D40" s="29"/>
      <c r="E40" s="111"/>
      <c r="F40" s="130"/>
      <c r="G40" s="130"/>
      <c r="H40" s="130"/>
      <c r="I40" s="111"/>
      <c r="J40" s="111"/>
    </row>
    <row r="41" spans="1:11" ht="12" hidden="1" customHeight="1" outlineLevel="1" x14ac:dyDescent="0.2">
      <c r="A41" s="19"/>
      <c r="B41" s="37">
        <v>632002</v>
      </c>
      <c r="C41" s="38" t="s">
        <v>41</v>
      </c>
      <c r="D41" s="29"/>
      <c r="E41" s="111"/>
      <c r="F41" s="130"/>
      <c r="G41" s="130"/>
      <c r="H41" s="130"/>
      <c r="I41" s="111"/>
      <c r="J41" s="111"/>
    </row>
    <row r="42" spans="1:11" hidden="1" outlineLevel="1" x14ac:dyDescent="0.2">
      <c r="A42" s="19"/>
      <c r="B42" s="37">
        <v>632003</v>
      </c>
      <c r="C42" s="38" t="s">
        <v>42</v>
      </c>
      <c r="D42" s="29"/>
      <c r="E42" s="111"/>
      <c r="F42" s="130"/>
      <c r="G42" s="130"/>
      <c r="H42" s="130"/>
      <c r="I42" s="111"/>
      <c r="J42" s="111"/>
    </row>
    <row r="43" spans="1:11" outlineLevel="1" x14ac:dyDescent="0.2">
      <c r="A43" s="19"/>
      <c r="B43" s="37"/>
      <c r="C43" s="38" t="s">
        <v>177</v>
      </c>
      <c r="D43" s="29">
        <v>500</v>
      </c>
      <c r="E43" s="111">
        <v>500</v>
      </c>
      <c r="F43" s="130">
        <v>600</v>
      </c>
      <c r="G43" s="130">
        <v>650</v>
      </c>
      <c r="H43" s="130">
        <v>700</v>
      </c>
      <c r="I43" s="111">
        <v>700</v>
      </c>
      <c r="J43" s="111">
        <v>700</v>
      </c>
    </row>
    <row r="44" spans="1:11" outlineLevel="1" x14ac:dyDescent="0.2">
      <c r="A44" s="19"/>
      <c r="B44" s="37">
        <v>632002</v>
      </c>
      <c r="C44" s="38" t="s">
        <v>104</v>
      </c>
      <c r="D44" s="29">
        <v>30</v>
      </c>
      <c r="E44" s="111">
        <v>30</v>
      </c>
      <c r="F44" s="130">
        <v>50</v>
      </c>
      <c r="G44" s="130">
        <v>51</v>
      </c>
      <c r="H44" s="130">
        <v>50</v>
      </c>
      <c r="I44" s="111">
        <v>50</v>
      </c>
      <c r="J44" s="111">
        <v>50</v>
      </c>
    </row>
    <row r="45" spans="1:11" outlineLevel="1" x14ac:dyDescent="0.2">
      <c r="A45" s="19"/>
      <c r="B45" s="37">
        <v>632003</v>
      </c>
      <c r="C45" s="38" t="s">
        <v>211</v>
      </c>
      <c r="D45" s="29">
        <v>57</v>
      </c>
      <c r="E45" s="111">
        <v>57</v>
      </c>
      <c r="F45" s="130">
        <v>57</v>
      </c>
      <c r="G45" s="130">
        <v>57</v>
      </c>
      <c r="H45" s="130">
        <v>57</v>
      </c>
      <c r="I45" s="111">
        <v>57</v>
      </c>
      <c r="J45" s="111">
        <v>57</v>
      </c>
      <c r="K45" s="2">
        <v>57</v>
      </c>
    </row>
    <row r="46" spans="1:11" outlineLevel="1" x14ac:dyDescent="0.2">
      <c r="A46" s="19"/>
      <c r="B46" s="37">
        <v>632003</v>
      </c>
      <c r="C46" s="38" t="s">
        <v>105</v>
      </c>
      <c r="D46" s="29">
        <v>1500</v>
      </c>
      <c r="E46" s="111">
        <v>1800</v>
      </c>
      <c r="F46" s="130">
        <v>1800</v>
      </c>
      <c r="G46" s="130">
        <v>2000</v>
      </c>
      <c r="H46" s="130">
        <v>2000</v>
      </c>
      <c r="I46" s="111">
        <v>2000</v>
      </c>
      <c r="J46" s="111">
        <v>2000</v>
      </c>
    </row>
    <row r="47" spans="1:11" s="4" customFormat="1" ht="12" customHeight="1" x14ac:dyDescent="0.15">
      <c r="A47" s="33"/>
      <c r="B47" s="53">
        <v>633</v>
      </c>
      <c r="C47" s="36" t="s">
        <v>16</v>
      </c>
      <c r="D47" s="54">
        <f t="shared" ref="D47" si="11">SUM(D48:D56)</f>
        <v>6900</v>
      </c>
      <c r="E47" s="54">
        <f>SUM(E48:E57)</f>
        <v>7400</v>
      </c>
      <c r="F47" s="132">
        <f t="shared" ref="F47" si="12">SUM(F48:F57)</f>
        <v>7300</v>
      </c>
      <c r="G47" s="132">
        <f>SUM(G48:G57)</f>
        <v>7020</v>
      </c>
      <c r="H47" s="132">
        <f t="shared" ref="H47:J47" si="13">SUM(H48:H57)</f>
        <v>8000</v>
      </c>
      <c r="I47" s="132">
        <f t="shared" si="13"/>
        <v>7500</v>
      </c>
      <c r="J47" s="132">
        <f t="shared" si="13"/>
        <v>7000</v>
      </c>
    </row>
    <row r="48" spans="1:11" s="4" customFormat="1" ht="12" customHeight="1" x14ac:dyDescent="0.2">
      <c r="A48" s="33"/>
      <c r="B48" s="39"/>
      <c r="C48" s="51"/>
      <c r="D48" s="30"/>
      <c r="E48" s="108"/>
      <c r="F48" s="127"/>
      <c r="G48" s="127"/>
      <c r="H48" s="127"/>
      <c r="I48" s="108"/>
      <c r="J48" s="108"/>
    </row>
    <row r="49" spans="1:10" ht="12" customHeight="1" outlineLevel="1" x14ac:dyDescent="0.2">
      <c r="A49" s="19"/>
      <c r="B49" s="28" t="s">
        <v>4</v>
      </c>
      <c r="C49" s="38" t="s">
        <v>142</v>
      </c>
      <c r="D49" s="29">
        <v>600</v>
      </c>
      <c r="E49" s="111">
        <v>1000</v>
      </c>
      <c r="F49" s="130">
        <v>1200</v>
      </c>
      <c r="G49" s="130">
        <v>500</v>
      </c>
      <c r="H49" s="130">
        <v>2000</v>
      </c>
      <c r="I49" s="111">
        <v>1500</v>
      </c>
      <c r="J49" s="111">
        <v>1000</v>
      </c>
    </row>
    <row r="50" spans="1:10" ht="12" customHeight="1" outlineLevel="1" x14ac:dyDescent="0.2">
      <c r="A50" s="19"/>
      <c r="B50" s="37">
        <v>633004</v>
      </c>
      <c r="C50" s="38" t="s">
        <v>51</v>
      </c>
      <c r="D50" s="29">
        <v>500</v>
      </c>
      <c r="E50" s="111"/>
      <c r="F50" s="130"/>
      <c r="G50" s="130"/>
      <c r="H50" s="130"/>
      <c r="I50" s="111"/>
      <c r="J50" s="111"/>
    </row>
    <row r="51" spans="1:10" ht="12" customHeight="1" outlineLevel="1" x14ac:dyDescent="0.2">
      <c r="A51" s="19"/>
      <c r="B51" s="37"/>
      <c r="C51" s="38"/>
      <c r="D51" s="29"/>
      <c r="E51" s="108"/>
      <c r="F51" s="130"/>
      <c r="G51" s="127"/>
      <c r="H51" s="130"/>
      <c r="I51" s="111"/>
      <c r="J51" s="111"/>
    </row>
    <row r="52" spans="1:10" ht="12" customHeight="1" outlineLevel="1" x14ac:dyDescent="0.2">
      <c r="A52" s="19"/>
      <c r="B52" s="37">
        <v>633006</v>
      </c>
      <c r="C52" s="38" t="s">
        <v>132</v>
      </c>
      <c r="D52" s="29">
        <v>2000</v>
      </c>
      <c r="E52" s="111">
        <v>500</v>
      </c>
      <c r="F52" s="130">
        <v>500</v>
      </c>
      <c r="G52" s="130">
        <v>2232</v>
      </c>
      <c r="H52" s="130">
        <v>500</v>
      </c>
      <c r="I52" s="111">
        <v>500</v>
      </c>
      <c r="J52" s="111">
        <v>500</v>
      </c>
    </row>
    <row r="53" spans="1:10" ht="12" customHeight="1" outlineLevel="1" x14ac:dyDescent="0.2">
      <c r="A53" s="19"/>
      <c r="B53" s="37">
        <v>633009</v>
      </c>
      <c r="C53" s="38" t="s">
        <v>44</v>
      </c>
      <c r="D53" s="19">
        <v>900</v>
      </c>
      <c r="E53" s="111">
        <v>1000</v>
      </c>
      <c r="F53" s="130">
        <v>1000</v>
      </c>
      <c r="G53" s="130">
        <v>288</v>
      </c>
      <c r="H53" s="130">
        <v>1000</v>
      </c>
      <c r="I53" s="111">
        <v>1000</v>
      </c>
      <c r="J53" s="111">
        <v>1000</v>
      </c>
    </row>
    <row r="54" spans="1:10" ht="12" customHeight="1" outlineLevel="1" x14ac:dyDescent="0.2">
      <c r="A54" s="19"/>
      <c r="B54" s="37">
        <v>633010</v>
      </c>
      <c r="C54" s="38" t="s">
        <v>106</v>
      </c>
      <c r="D54" s="19">
        <v>100</v>
      </c>
      <c r="E54" s="111">
        <v>100</v>
      </c>
      <c r="F54" s="130">
        <v>100</v>
      </c>
      <c r="G54" s="130">
        <v>0</v>
      </c>
      <c r="H54" s="130"/>
      <c r="I54" s="111"/>
      <c r="J54" s="111"/>
    </row>
    <row r="55" spans="1:10" ht="12" customHeight="1" outlineLevel="1" x14ac:dyDescent="0.2">
      <c r="A55" s="19"/>
      <c r="B55" s="37">
        <v>633013</v>
      </c>
      <c r="C55" s="38" t="s">
        <v>83</v>
      </c>
      <c r="D55" s="29">
        <v>1500</v>
      </c>
      <c r="E55" s="111">
        <v>1500</v>
      </c>
      <c r="F55" s="130">
        <v>1500</v>
      </c>
      <c r="G55" s="130">
        <v>1500</v>
      </c>
      <c r="H55" s="130">
        <v>1500</v>
      </c>
      <c r="I55" s="111">
        <v>1500</v>
      </c>
      <c r="J55" s="111">
        <v>1500</v>
      </c>
    </row>
    <row r="56" spans="1:10" ht="12" customHeight="1" outlineLevel="1" x14ac:dyDescent="0.2">
      <c r="A56" s="19"/>
      <c r="B56" s="37">
        <v>633016</v>
      </c>
      <c r="C56" s="38" t="s">
        <v>66</v>
      </c>
      <c r="D56" s="29">
        <v>1300</v>
      </c>
      <c r="E56" s="111">
        <v>2000</v>
      </c>
      <c r="F56" s="130">
        <v>2000</v>
      </c>
      <c r="G56" s="130">
        <v>2000</v>
      </c>
      <c r="H56" s="130">
        <v>2000</v>
      </c>
      <c r="I56" s="111">
        <v>2000</v>
      </c>
      <c r="J56" s="111">
        <v>2000</v>
      </c>
    </row>
    <row r="57" spans="1:10" ht="12" customHeight="1" outlineLevel="1" x14ac:dyDescent="0.2">
      <c r="A57" s="19"/>
      <c r="B57" s="37">
        <v>634004</v>
      </c>
      <c r="C57" s="38" t="s">
        <v>47</v>
      </c>
      <c r="D57" s="19"/>
      <c r="E57" s="111">
        <v>1300</v>
      </c>
      <c r="F57" s="130">
        <v>1000</v>
      </c>
      <c r="G57" s="130">
        <v>500</v>
      </c>
      <c r="H57" s="130">
        <v>1000</v>
      </c>
      <c r="I57" s="130">
        <v>1000</v>
      </c>
      <c r="J57" s="130">
        <v>1000</v>
      </c>
    </row>
    <row r="58" spans="1:10" s="4" customFormat="1" ht="12" customHeight="1" x14ac:dyDescent="0.2">
      <c r="A58" s="51"/>
      <c r="B58" s="53">
        <v>635</v>
      </c>
      <c r="C58" s="36" t="s">
        <v>17</v>
      </c>
      <c r="D58" s="95">
        <f>SUM(D64:D68)</f>
        <v>19901</v>
      </c>
      <c r="E58" s="36">
        <f t="shared" ref="E58:F58" si="14">SUM(E64:E67)</f>
        <v>860</v>
      </c>
      <c r="F58" s="133">
        <f t="shared" si="14"/>
        <v>4400</v>
      </c>
      <c r="G58" s="133">
        <f t="shared" ref="G58:J58" si="15">SUM(G64:G67)</f>
        <v>4010</v>
      </c>
      <c r="H58" s="133">
        <f t="shared" si="15"/>
        <v>2200</v>
      </c>
      <c r="I58" s="133">
        <f t="shared" si="15"/>
        <v>1700</v>
      </c>
      <c r="J58" s="133">
        <f t="shared" si="15"/>
        <v>1700</v>
      </c>
    </row>
    <row r="59" spans="1:10" ht="12" hidden="1" customHeight="1" outlineLevel="1" x14ac:dyDescent="0.2">
      <c r="A59" s="19"/>
      <c r="B59" s="28" t="s">
        <v>6</v>
      </c>
      <c r="C59" s="38" t="s">
        <v>48</v>
      </c>
      <c r="D59" s="19"/>
      <c r="E59" s="108"/>
      <c r="F59" s="127"/>
      <c r="G59" s="127"/>
      <c r="H59" s="127"/>
      <c r="I59" s="127"/>
      <c r="J59" s="127"/>
    </row>
    <row r="60" spans="1:10" ht="12" hidden="1" customHeight="1" outlineLevel="1" x14ac:dyDescent="0.2">
      <c r="A60" s="19"/>
      <c r="B60" s="28" t="s">
        <v>7</v>
      </c>
      <c r="C60" s="38" t="s">
        <v>49</v>
      </c>
      <c r="D60" s="19"/>
      <c r="E60" s="108"/>
      <c r="F60" s="127"/>
      <c r="G60" s="127"/>
      <c r="H60" s="127"/>
      <c r="I60" s="127"/>
      <c r="J60" s="127"/>
    </row>
    <row r="61" spans="1:10" ht="12" hidden="1" customHeight="1" outlineLevel="1" x14ac:dyDescent="0.2">
      <c r="A61" s="19"/>
      <c r="B61" s="37">
        <v>635006</v>
      </c>
      <c r="C61" s="38" t="s">
        <v>50</v>
      </c>
      <c r="D61" s="19"/>
      <c r="E61" s="108"/>
      <c r="F61" s="127"/>
      <c r="G61" s="127"/>
      <c r="H61" s="127"/>
      <c r="I61" s="127"/>
      <c r="J61" s="127"/>
    </row>
    <row r="62" spans="1:10" ht="12" hidden="1" customHeight="1" outlineLevel="1" x14ac:dyDescent="0.2">
      <c r="A62" s="19"/>
      <c r="B62" s="37">
        <v>635002</v>
      </c>
      <c r="C62" s="38" t="s">
        <v>49</v>
      </c>
      <c r="D62" s="29"/>
      <c r="E62" s="108"/>
      <c r="F62" s="127"/>
      <c r="G62" s="127"/>
      <c r="H62" s="127"/>
      <c r="I62" s="127"/>
      <c r="J62" s="127"/>
    </row>
    <row r="63" spans="1:10" ht="12" hidden="1" customHeight="1" outlineLevel="1" x14ac:dyDescent="0.2">
      <c r="A63" s="19"/>
      <c r="B63" s="37">
        <v>635004</v>
      </c>
      <c r="C63" s="38" t="s">
        <v>51</v>
      </c>
      <c r="D63" s="29"/>
      <c r="E63" s="108"/>
      <c r="F63" s="127"/>
      <c r="G63" s="127"/>
      <c r="H63" s="127"/>
      <c r="I63" s="127"/>
      <c r="J63" s="127"/>
    </row>
    <row r="64" spans="1:10" ht="12" customHeight="1" outlineLevel="1" x14ac:dyDescent="0.2">
      <c r="A64" s="19"/>
      <c r="B64" s="37"/>
      <c r="C64" s="38"/>
      <c r="D64" s="29"/>
      <c r="E64" s="108"/>
      <c r="F64" s="127"/>
      <c r="G64" s="127"/>
      <c r="H64" s="127"/>
      <c r="I64" s="127"/>
      <c r="J64" s="127"/>
    </row>
    <row r="65" spans="1:10" ht="12" customHeight="1" outlineLevel="1" x14ac:dyDescent="0.2">
      <c r="A65" s="19"/>
      <c r="B65" s="37">
        <v>635002</v>
      </c>
      <c r="C65" s="38" t="s">
        <v>108</v>
      </c>
      <c r="D65" s="29">
        <v>360</v>
      </c>
      <c r="E65" s="111">
        <v>360</v>
      </c>
      <c r="F65" s="130">
        <v>400</v>
      </c>
      <c r="G65" s="130">
        <v>410</v>
      </c>
      <c r="H65" s="130">
        <v>400</v>
      </c>
      <c r="I65" s="130">
        <v>400</v>
      </c>
      <c r="J65" s="130">
        <v>400</v>
      </c>
    </row>
    <row r="66" spans="1:10" ht="12" customHeight="1" outlineLevel="1" x14ac:dyDescent="0.2">
      <c r="A66" s="19"/>
      <c r="B66" s="37">
        <v>635004</v>
      </c>
      <c r="C66" s="38" t="s">
        <v>107</v>
      </c>
      <c r="D66" s="29">
        <v>500</v>
      </c>
      <c r="E66" s="111">
        <v>500</v>
      </c>
      <c r="F66" s="130">
        <v>500</v>
      </c>
      <c r="G66" s="130">
        <v>283</v>
      </c>
      <c r="H66" s="130">
        <v>300</v>
      </c>
      <c r="I66" s="130">
        <v>300</v>
      </c>
      <c r="J66" s="130">
        <v>300</v>
      </c>
    </row>
    <row r="67" spans="1:10" ht="12" customHeight="1" outlineLevel="1" x14ac:dyDescent="0.2">
      <c r="A67" s="19"/>
      <c r="B67" s="37">
        <v>635006</v>
      </c>
      <c r="C67" s="38" t="s">
        <v>67</v>
      </c>
      <c r="D67" s="29">
        <v>2000</v>
      </c>
      <c r="E67" s="111">
        <v>0</v>
      </c>
      <c r="F67" s="130">
        <v>3500</v>
      </c>
      <c r="G67" s="130">
        <v>3317</v>
      </c>
      <c r="H67" s="130">
        <v>1500</v>
      </c>
      <c r="I67" s="130">
        <v>1000</v>
      </c>
      <c r="J67" s="130">
        <v>1000</v>
      </c>
    </row>
    <row r="68" spans="1:10" ht="12" customHeight="1" outlineLevel="1" x14ac:dyDescent="0.2">
      <c r="A68" s="19"/>
      <c r="B68" s="37">
        <v>636001</v>
      </c>
      <c r="C68" s="38" t="s">
        <v>252</v>
      </c>
      <c r="D68" s="29">
        <v>17041</v>
      </c>
      <c r="E68" s="108"/>
      <c r="F68" s="130"/>
      <c r="G68" s="127"/>
      <c r="H68" s="130"/>
      <c r="I68" s="130"/>
      <c r="J68" s="130"/>
    </row>
    <row r="69" spans="1:10" s="4" customFormat="1" ht="12" customHeight="1" x14ac:dyDescent="0.2">
      <c r="A69" s="51"/>
      <c r="B69" s="53">
        <v>637</v>
      </c>
      <c r="C69" s="36" t="s">
        <v>18</v>
      </c>
      <c r="D69" s="36">
        <f t="shared" ref="D69:J69" si="16">SUM(D70:D88)</f>
        <v>14580</v>
      </c>
      <c r="E69" s="36">
        <f t="shared" ref="E69:F69" si="17">SUM(E70:E88)</f>
        <v>20350</v>
      </c>
      <c r="F69" s="133">
        <f t="shared" si="17"/>
        <v>24100</v>
      </c>
      <c r="G69" s="133">
        <f t="shared" si="16"/>
        <v>34365</v>
      </c>
      <c r="H69" s="133">
        <f t="shared" si="16"/>
        <v>20460</v>
      </c>
      <c r="I69" s="133">
        <f t="shared" si="16"/>
        <v>16260</v>
      </c>
      <c r="J69" s="133">
        <f t="shared" si="16"/>
        <v>16260</v>
      </c>
    </row>
    <row r="70" spans="1:10" s="4" customFormat="1" ht="12" customHeight="1" x14ac:dyDescent="0.2">
      <c r="A70" s="51"/>
      <c r="B70" s="53"/>
      <c r="C70" s="36"/>
      <c r="D70" s="55"/>
      <c r="E70" s="108"/>
      <c r="F70" s="127"/>
      <c r="G70" s="127"/>
      <c r="H70" s="127"/>
      <c r="I70" s="108"/>
      <c r="J70" s="108"/>
    </row>
    <row r="71" spans="1:10" ht="12" customHeight="1" outlineLevel="2" x14ac:dyDescent="0.2">
      <c r="A71" s="19"/>
      <c r="B71" s="43" t="s">
        <v>8</v>
      </c>
      <c r="C71" s="44" t="s">
        <v>52</v>
      </c>
      <c r="D71" s="29">
        <v>300</v>
      </c>
      <c r="E71" s="111">
        <v>1000</v>
      </c>
      <c r="F71" s="130">
        <v>600</v>
      </c>
      <c r="G71" s="130">
        <v>418</v>
      </c>
      <c r="H71" s="130">
        <v>500</v>
      </c>
      <c r="I71" s="111">
        <v>500</v>
      </c>
      <c r="J71" s="111">
        <v>500</v>
      </c>
    </row>
    <row r="72" spans="1:10" ht="12" customHeight="1" outlineLevel="2" x14ac:dyDescent="0.2">
      <c r="A72" s="19"/>
      <c r="B72" s="43">
        <v>637002</v>
      </c>
      <c r="C72" s="44" t="s">
        <v>257</v>
      </c>
      <c r="D72" s="79"/>
      <c r="E72" s="111"/>
      <c r="F72" s="130"/>
      <c r="G72" s="130"/>
      <c r="H72" s="130"/>
      <c r="I72" s="111"/>
      <c r="J72" s="111"/>
    </row>
    <row r="73" spans="1:10" ht="12" customHeight="1" outlineLevel="2" x14ac:dyDescent="0.2">
      <c r="A73" s="19"/>
      <c r="B73" s="57">
        <v>637003</v>
      </c>
      <c r="C73" s="44" t="s">
        <v>133</v>
      </c>
      <c r="D73" s="29">
        <v>500</v>
      </c>
      <c r="E73" s="111">
        <v>1500</v>
      </c>
      <c r="F73" s="130">
        <v>1000</v>
      </c>
      <c r="G73" s="130">
        <v>700</v>
      </c>
      <c r="H73" s="130">
        <v>500</v>
      </c>
      <c r="I73" s="111">
        <v>500</v>
      </c>
      <c r="J73" s="111">
        <v>500</v>
      </c>
    </row>
    <row r="74" spans="1:10" ht="12" customHeight="1" outlineLevel="2" x14ac:dyDescent="0.2">
      <c r="A74" s="19"/>
      <c r="B74" s="57">
        <v>637004</v>
      </c>
      <c r="C74" s="44" t="s">
        <v>241</v>
      </c>
      <c r="D74" s="29">
        <v>5000</v>
      </c>
      <c r="E74" s="111">
        <v>3500</v>
      </c>
      <c r="F74" s="130">
        <v>6500</v>
      </c>
      <c r="G74" s="130">
        <v>16219</v>
      </c>
      <c r="H74" s="130">
        <v>2000</v>
      </c>
      <c r="I74" s="130"/>
      <c r="J74" s="130"/>
    </row>
    <row r="75" spans="1:10" ht="12" customHeight="1" outlineLevel="2" x14ac:dyDescent="0.2">
      <c r="A75" s="19"/>
      <c r="B75" s="57">
        <v>637005</v>
      </c>
      <c r="C75" s="44" t="s">
        <v>180</v>
      </c>
      <c r="D75" s="19">
        <v>1000</v>
      </c>
      <c r="E75" s="111">
        <v>2000</v>
      </c>
      <c r="F75" s="130">
        <v>1500</v>
      </c>
      <c r="G75" s="130">
        <v>2810</v>
      </c>
      <c r="H75" s="130">
        <v>200</v>
      </c>
      <c r="I75" s="130">
        <v>200</v>
      </c>
      <c r="J75" s="130">
        <v>200</v>
      </c>
    </row>
    <row r="76" spans="1:10" ht="12" customHeight="1" outlineLevel="2" x14ac:dyDescent="0.2">
      <c r="A76" s="19"/>
      <c r="B76" s="57">
        <v>637005</v>
      </c>
      <c r="C76" s="44" t="s">
        <v>266</v>
      </c>
      <c r="D76" s="19"/>
      <c r="E76" s="111"/>
      <c r="F76" s="130"/>
      <c r="G76" s="130">
        <v>0</v>
      </c>
      <c r="H76" s="130"/>
      <c r="I76" s="111"/>
      <c r="J76" s="111"/>
    </row>
    <row r="77" spans="1:10" ht="12" customHeight="1" outlineLevel="2" x14ac:dyDescent="0.2">
      <c r="A77" s="19"/>
      <c r="B77" s="57">
        <v>637002</v>
      </c>
      <c r="C77" s="44" t="s">
        <v>227</v>
      </c>
      <c r="D77" s="19">
        <v>1500</v>
      </c>
      <c r="E77" s="111">
        <v>300</v>
      </c>
      <c r="F77" s="130">
        <v>500</v>
      </c>
      <c r="G77" s="130">
        <v>500</v>
      </c>
      <c r="H77" s="130"/>
      <c r="I77" s="111"/>
      <c r="J77" s="111"/>
    </row>
    <row r="78" spans="1:10" ht="12" customHeight="1" outlineLevel="2" x14ac:dyDescent="0.2">
      <c r="A78" s="19"/>
      <c r="B78" s="57">
        <v>637012</v>
      </c>
      <c r="C78" s="44" t="s">
        <v>134</v>
      </c>
      <c r="D78" s="29">
        <v>400</v>
      </c>
      <c r="E78" s="111">
        <v>400</v>
      </c>
      <c r="F78" s="130">
        <v>500</v>
      </c>
      <c r="G78" s="130">
        <v>500</v>
      </c>
      <c r="H78" s="130">
        <v>500</v>
      </c>
      <c r="I78" s="111">
        <v>500</v>
      </c>
      <c r="J78" s="111">
        <v>500</v>
      </c>
    </row>
    <row r="79" spans="1:10" ht="12" customHeight="1" outlineLevel="2" x14ac:dyDescent="0.2">
      <c r="A79" s="19"/>
      <c r="B79" s="57">
        <v>637014</v>
      </c>
      <c r="C79" s="44" t="s">
        <v>54</v>
      </c>
      <c r="D79" s="19">
        <v>1500</v>
      </c>
      <c r="E79" s="111">
        <v>1500</v>
      </c>
      <c r="F79" s="130">
        <v>1500</v>
      </c>
      <c r="G79" s="130">
        <v>1500</v>
      </c>
      <c r="H79" s="130">
        <v>1500</v>
      </c>
      <c r="I79" s="111">
        <v>1500</v>
      </c>
      <c r="J79" s="111">
        <v>1500</v>
      </c>
    </row>
    <row r="80" spans="1:10" ht="12" customHeight="1" outlineLevel="2" x14ac:dyDescent="0.2">
      <c r="A80" s="19"/>
      <c r="B80" s="57">
        <v>637015</v>
      </c>
      <c r="C80" s="44" t="s">
        <v>287</v>
      </c>
      <c r="D80" s="29">
        <v>150</v>
      </c>
      <c r="E80" s="111">
        <v>250</v>
      </c>
      <c r="F80" s="130">
        <v>250</v>
      </c>
      <c r="G80" s="130">
        <v>251</v>
      </c>
      <c r="H80" s="130">
        <v>550</v>
      </c>
      <c r="I80" s="111">
        <v>550</v>
      </c>
      <c r="J80" s="111">
        <v>550</v>
      </c>
    </row>
    <row r="81" spans="1:10" ht="12" customHeight="1" outlineLevel="2" x14ac:dyDescent="0.2">
      <c r="A81" s="19"/>
      <c r="B81" s="57">
        <v>637016</v>
      </c>
      <c r="C81" s="44" t="s">
        <v>55</v>
      </c>
      <c r="D81" s="29">
        <v>500</v>
      </c>
      <c r="E81" s="111">
        <v>600</v>
      </c>
      <c r="F81" s="130">
        <v>700</v>
      </c>
      <c r="G81" s="130">
        <v>700</v>
      </c>
      <c r="H81" s="130">
        <v>900</v>
      </c>
      <c r="I81" s="111">
        <v>900</v>
      </c>
      <c r="J81" s="111">
        <v>900</v>
      </c>
    </row>
    <row r="82" spans="1:10" ht="12" customHeight="1" outlineLevel="2" x14ac:dyDescent="0.2">
      <c r="A82" s="19"/>
      <c r="B82" s="57"/>
      <c r="C82" s="44"/>
      <c r="D82" s="29"/>
      <c r="E82" s="110"/>
      <c r="F82" s="130"/>
      <c r="G82" s="134"/>
      <c r="H82" s="130"/>
      <c r="I82" s="111"/>
      <c r="J82" s="111"/>
    </row>
    <row r="83" spans="1:10" ht="12" customHeight="1" outlineLevel="2" x14ac:dyDescent="0.2">
      <c r="A83" s="19"/>
      <c r="B83" s="57">
        <v>637026</v>
      </c>
      <c r="C83" s="44" t="s">
        <v>68</v>
      </c>
      <c r="D83" s="29">
        <v>500</v>
      </c>
      <c r="E83" s="111">
        <v>600</v>
      </c>
      <c r="F83" s="130">
        <v>700</v>
      </c>
      <c r="G83" s="130">
        <v>315</v>
      </c>
      <c r="H83" s="130">
        <v>500</v>
      </c>
      <c r="I83" s="111">
        <v>500</v>
      </c>
      <c r="J83" s="111">
        <v>500</v>
      </c>
    </row>
    <row r="84" spans="1:10" ht="12" customHeight="1" outlineLevel="2" x14ac:dyDescent="0.2">
      <c r="A84" s="19"/>
      <c r="B84" s="57"/>
      <c r="C84" s="44" t="s">
        <v>143</v>
      </c>
      <c r="D84" s="29">
        <v>50</v>
      </c>
      <c r="E84" s="111">
        <v>60</v>
      </c>
      <c r="F84" s="130">
        <v>70</v>
      </c>
      <c r="G84" s="130">
        <v>70</v>
      </c>
      <c r="H84" s="130">
        <v>50</v>
      </c>
      <c r="I84" s="111">
        <v>50</v>
      </c>
      <c r="J84" s="111">
        <v>50</v>
      </c>
    </row>
    <row r="85" spans="1:10" ht="12" customHeight="1" outlineLevel="2" x14ac:dyDescent="0.2">
      <c r="A85" s="19"/>
      <c r="B85" s="57"/>
      <c r="C85" s="44" t="s">
        <v>165</v>
      </c>
      <c r="D85" s="29">
        <v>130</v>
      </c>
      <c r="E85" s="111">
        <v>150</v>
      </c>
      <c r="F85" s="130">
        <v>180</v>
      </c>
      <c r="G85" s="130">
        <v>180</v>
      </c>
      <c r="H85" s="130">
        <v>120</v>
      </c>
      <c r="I85" s="111">
        <v>120</v>
      </c>
      <c r="J85" s="111">
        <v>120</v>
      </c>
    </row>
    <row r="86" spans="1:10" ht="12" customHeight="1" outlineLevel="2" x14ac:dyDescent="0.2">
      <c r="A86" s="19"/>
      <c r="B86" s="57">
        <v>637027</v>
      </c>
      <c r="C86" s="44" t="s">
        <v>288</v>
      </c>
      <c r="D86" s="29">
        <v>2700</v>
      </c>
      <c r="E86" s="111">
        <v>8000</v>
      </c>
      <c r="F86" s="130">
        <v>9000</v>
      </c>
      <c r="G86" s="130">
        <v>9000</v>
      </c>
      <c r="H86" s="130">
        <v>12200</v>
      </c>
      <c r="I86" s="111">
        <v>10000</v>
      </c>
      <c r="J86" s="111">
        <v>10000</v>
      </c>
    </row>
    <row r="87" spans="1:10" ht="12" customHeight="1" outlineLevel="2" x14ac:dyDescent="0.2">
      <c r="A87" s="19"/>
      <c r="B87" s="57"/>
      <c r="C87" s="44" t="s">
        <v>267</v>
      </c>
      <c r="D87" s="29">
        <v>0</v>
      </c>
      <c r="E87" s="111"/>
      <c r="F87" s="127"/>
      <c r="G87" s="130"/>
      <c r="H87" s="127"/>
      <c r="I87" s="108"/>
      <c r="J87" s="108"/>
    </row>
    <row r="88" spans="1:10" ht="12" customHeight="1" outlineLevel="2" x14ac:dyDescent="0.2">
      <c r="A88" s="58">
        <v>760</v>
      </c>
      <c r="B88" s="59" t="s">
        <v>212</v>
      </c>
      <c r="C88" s="60"/>
      <c r="D88" s="96">
        <f t="shared" ref="D88:J88" si="18">SUM(D89:D92)</f>
        <v>350</v>
      </c>
      <c r="E88" s="115">
        <f t="shared" ref="E88:F88" si="19">SUM(E89:E92)</f>
        <v>490</v>
      </c>
      <c r="F88" s="135">
        <f t="shared" si="19"/>
        <v>1100</v>
      </c>
      <c r="G88" s="135">
        <f t="shared" si="18"/>
        <v>1202</v>
      </c>
      <c r="H88" s="135">
        <f t="shared" si="18"/>
        <v>940</v>
      </c>
      <c r="I88" s="135">
        <f t="shared" si="18"/>
        <v>940</v>
      </c>
      <c r="J88" s="135">
        <f t="shared" si="18"/>
        <v>940</v>
      </c>
    </row>
    <row r="89" spans="1:10" ht="12" customHeight="1" outlineLevel="2" x14ac:dyDescent="0.2">
      <c r="A89" s="19"/>
      <c r="B89" s="37">
        <v>632001</v>
      </c>
      <c r="C89" s="38" t="s">
        <v>177</v>
      </c>
      <c r="D89" s="29">
        <v>300</v>
      </c>
      <c r="E89" s="111">
        <v>400</v>
      </c>
      <c r="F89" s="130">
        <v>500</v>
      </c>
      <c r="G89" s="130">
        <v>560</v>
      </c>
      <c r="H89" s="130">
        <v>600</v>
      </c>
      <c r="I89" s="111">
        <v>600</v>
      </c>
      <c r="J89" s="111">
        <v>600</v>
      </c>
    </row>
    <row r="90" spans="1:10" ht="12" customHeight="1" outlineLevel="2" x14ac:dyDescent="0.2">
      <c r="A90" s="19"/>
      <c r="B90" s="37">
        <v>632002</v>
      </c>
      <c r="C90" s="38" t="s">
        <v>104</v>
      </c>
      <c r="D90" s="29">
        <v>10</v>
      </c>
      <c r="E90" s="111">
        <v>50</v>
      </c>
      <c r="F90" s="130">
        <v>60</v>
      </c>
      <c r="G90" s="130">
        <v>2</v>
      </c>
      <c r="H90" s="130">
        <v>50</v>
      </c>
      <c r="I90" s="111">
        <v>50</v>
      </c>
      <c r="J90" s="111">
        <v>50</v>
      </c>
    </row>
    <row r="91" spans="1:10" ht="12" customHeight="1" outlineLevel="2" x14ac:dyDescent="0.2">
      <c r="A91" s="19"/>
      <c r="B91" s="57">
        <v>637015</v>
      </c>
      <c r="C91" s="44" t="s">
        <v>213</v>
      </c>
      <c r="D91" s="29">
        <v>40</v>
      </c>
      <c r="E91" s="111">
        <v>40</v>
      </c>
      <c r="F91" s="130">
        <v>40</v>
      </c>
      <c r="G91" s="130">
        <v>40</v>
      </c>
      <c r="H91" s="130">
        <v>40</v>
      </c>
      <c r="I91" s="111">
        <v>40</v>
      </c>
      <c r="J91" s="111">
        <v>40</v>
      </c>
    </row>
    <row r="92" spans="1:10" ht="12" customHeight="1" outlineLevel="2" x14ac:dyDescent="0.2">
      <c r="A92" s="19"/>
      <c r="B92" s="57">
        <v>635006</v>
      </c>
      <c r="C92" s="44" t="s">
        <v>214</v>
      </c>
      <c r="D92" s="29"/>
      <c r="E92" s="111"/>
      <c r="F92" s="130">
        <v>500</v>
      </c>
      <c r="G92" s="130">
        <v>600</v>
      </c>
      <c r="H92" s="130">
        <v>250</v>
      </c>
      <c r="I92" s="130">
        <v>250</v>
      </c>
      <c r="J92" s="130">
        <v>250</v>
      </c>
    </row>
    <row r="93" spans="1:10" ht="12" customHeight="1" outlineLevel="2" x14ac:dyDescent="0.2">
      <c r="A93" s="19"/>
      <c r="B93" s="57"/>
      <c r="C93" s="44"/>
      <c r="D93" s="29"/>
      <c r="E93" s="108"/>
      <c r="F93" s="127"/>
      <c r="G93" s="127"/>
      <c r="H93" s="127"/>
      <c r="I93" s="110"/>
      <c r="J93" s="110"/>
    </row>
    <row r="94" spans="1:10" ht="12" customHeight="1" outlineLevel="2" x14ac:dyDescent="0.2">
      <c r="A94" s="19"/>
      <c r="B94" s="61">
        <v>642</v>
      </c>
      <c r="C94" s="42" t="s">
        <v>152</v>
      </c>
      <c r="D94" s="62">
        <f t="shared" ref="D94:J94" si="20">SUM(D95:D99)</f>
        <v>0</v>
      </c>
      <c r="E94" s="62">
        <f t="shared" ref="E94:F94" si="21">SUM(E95:E99)</f>
        <v>0</v>
      </c>
      <c r="F94" s="136">
        <f t="shared" si="21"/>
        <v>0</v>
      </c>
      <c r="G94" s="136">
        <f t="shared" si="20"/>
        <v>36</v>
      </c>
      <c r="H94" s="136">
        <f t="shared" si="20"/>
        <v>0</v>
      </c>
      <c r="I94" s="136">
        <f t="shared" si="20"/>
        <v>0</v>
      </c>
      <c r="J94" s="136">
        <f t="shared" si="20"/>
        <v>0</v>
      </c>
    </row>
    <row r="95" spans="1:10" ht="12" customHeight="1" outlineLevel="2" x14ac:dyDescent="0.2">
      <c r="A95" s="19"/>
      <c r="B95" s="57">
        <v>642006</v>
      </c>
      <c r="C95" s="44" t="s">
        <v>228</v>
      </c>
      <c r="D95" s="29"/>
      <c r="E95" s="108"/>
      <c r="F95" s="127"/>
      <c r="G95" s="127"/>
      <c r="H95" s="127"/>
      <c r="I95" s="108"/>
      <c r="J95" s="108"/>
    </row>
    <row r="96" spans="1:10" ht="12" customHeight="1" outlineLevel="2" x14ac:dyDescent="0.2">
      <c r="A96" s="19"/>
      <c r="B96" s="57">
        <v>642012</v>
      </c>
      <c r="C96" s="44" t="s">
        <v>153</v>
      </c>
      <c r="D96" s="29"/>
      <c r="E96" s="108"/>
      <c r="F96" s="127"/>
      <c r="G96" s="127"/>
      <c r="H96" s="127"/>
      <c r="I96" s="108"/>
      <c r="J96" s="108"/>
    </row>
    <row r="97" spans="1:10" ht="12" customHeight="1" outlineLevel="2" x14ac:dyDescent="0.2">
      <c r="A97" s="19"/>
      <c r="B97" s="57">
        <v>621</v>
      </c>
      <c r="C97" s="44" t="s">
        <v>101</v>
      </c>
      <c r="D97" s="29"/>
      <c r="E97" s="108"/>
      <c r="F97" s="127"/>
      <c r="G97" s="127"/>
      <c r="H97" s="127"/>
      <c r="I97" s="108"/>
      <c r="J97" s="108"/>
    </row>
    <row r="98" spans="1:10" ht="12" customHeight="1" outlineLevel="2" x14ac:dyDescent="0.2">
      <c r="A98" s="19"/>
      <c r="B98" s="57">
        <v>625</v>
      </c>
      <c r="C98" s="44" t="s">
        <v>103</v>
      </c>
      <c r="D98" s="29"/>
      <c r="E98" s="108"/>
      <c r="F98" s="127"/>
      <c r="G98" s="127"/>
      <c r="H98" s="127"/>
      <c r="I98" s="108"/>
      <c r="J98" s="108"/>
    </row>
    <row r="99" spans="1:10" ht="12" customHeight="1" outlineLevel="2" x14ac:dyDescent="0.2">
      <c r="A99" s="19"/>
      <c r="B99" s="57">
        <v>642015</v>
      </c>
      <c r="C99" s="44" t="s">
        <v>158</v>
      </c>
      <c r="D99" s="29"/>
      <c r="E99" s="108"/>
      <c r="F99" s="127"/>
      <c r="G99" s="127">
        <v>36</v>
      </c>
      <c r="H99" s="127"/>
      <c r="I99" s="108"/>
      <c r="J99" s="108"/>
    </row>
    <row r="100" spans="1:10" ht="12" customHeight="1" x14ac:dyDescent="0.2">
      <c r="A100" s="33" t="s">
        <v>170</v>
      </c>
      <c r="B100" s="49"/>
      <c r="C100" s="50"/>
      <c r="D100" s="50">
        <f t="shared" ref="D100:I100" si="22">D102</f>
        <v>1100</v>
      </c>
      <c r="E100" s="50">
        <f t="shared" ref="E100:F100" si="23">E102</f>
        <v>1100</v>
      </c>
      <c r="F100" s="137">
        <f t="shared" si="23"/>
        <v>1200</v>
      </c>
      <c r="G100" s="137">
        <f t="shared" si="22"/>
        <v>1100</v>
      </c>
      <c r="H100" s="137">
        <f t="shared" si="22"/>
        <v>1200</v>
      </c>
      <c r="I100" s="50">
        <f t="shared" si="22"/>
        <v>1200</v>
      </c>
      <c r="J100" s="50">
        <f t="shared" ref="J100" si="24">J102</f>
        <v>1200</v>
      </c>
    </row>
    <row r="101" spans="1:10" ht="12" hidden="1" customHeight="1" outlineLevel="1" x14ac:dyDescent="0.2">
      <c r="A101" s="19"/>
      <c r="B101" s="43">
        <v>620</v>
      </c>
      <c r="C101" s="38" t="s">
        <v>21</v>
      </c>
      <c r="D101" s="29"/>
      <c r="E101" s="83"/>
      <c r="F101" s="127"/>
      <c r="G101" s="127"/>
      <c r="H101" s="127"/>
      <c r="I101" s="83"/>
      <c r="J101" s="83"/>
    </row>
    <row r="102" spans="1:10" ht="12" customHeight="1" collapsed="1" x14ac:dyDescent="0.2">
      <c r="A102" s="19"/>
      <c r="B102" s="49">
        <v>637</v>
      </c>
      <c r="C102" s="33" t="s">
        <v>18</v>
      </c>
      <c r="D102" s="33">
        <f t="shared" ref="D102:I102" si="25">SUM(D103:D105)</f>
        <v>1100</v>
      </c>
      <c r="E102" s="33">
        <f t="shared" ref="E102:F102" si="26">SUM(E103:E105)</f>
        <v>1100</v>
      </c>
      <c r="F102" s="131">
        <f t="shared" si="26"/>
        <v>1200</v>
      </c>
      <c r="G102" s="131">
        <f t="shared" si="25"/>
        <v>1100</v>
      </c>
      <c r="H102" s="131">
        <f t="shared" si="25"/>
        <v>1200</v>
      </c>
      <c r="I102" s="33">
        <f t="shared" si="25"/>
        <v>1200</v>
      </c>
      <c r="J102" s="33">
        <f t="shared" ref="J102" si="27">SUM(J103:J105)</f>
        <v>1200</v>
      </c>
    </row>
    <row r="103" spans="1:10" ht="12" customHeight="1" x14ac:dyDescent="0.2">
      <c r="A103" s="19"/>
      <c r="B103" s="29"/>
      <c r="C103" s="19"/>
      <c r="D103" s="29"/>
      <c r="E103" s="108"/>
      <c r="F103" s="127"/>
      <c r="G103" s="127"/>
      <c r="H103" s="127"/>
      <c r="I103" s="108"/>
      <c r="J103" s="108"/>
    </row>
    <row r="104" spans="1:10" ht="12" customHeight="1" outlineLevel="1" x14ac:dyDescent="0.2">
      <c r="A104" s="19"/>
      <c r="B104" s="57">
        <v>637005</v>
      </c>
      <c r="C104" s="44" t="s">
        <v>69</v>
      </c>
      <c r="D104" s="29">
        <v>800</v>
      </c>
      <c r="E104" s="111">
        <v>800</v>
      </c>
      <c r="F104" s="130">
        <v>800</v>
      </c>
      <c r="G104" s="130">
        <v>800</v>
      </c>
      <c r="H104" s="130">
        <v>800</v>
      </c>
      <c r="I104" s="111">
        <v>800</v>
      </c>
      <c r="J104" s="111">
        <v>800</v>
      </c>
    </row>
    <row r="105" spans="1:10" ht="12" customHeight="1" x14ac:dyDescent="0.2">
      <c r="A105" s="19"/>
      <c r="B105" s="57">
        <v>637012</v>
      </c>
      <c r="C105" s="19" t="s">
        <v>90</v>
      </c>
      <c r="D105" s="52">
        <v>300</v>
      </c>
      <c r="E105" s="111">
        <v>300</v>
      </c>
      <c r="F105" s="130">
        <v>400</v>
      </c>
      <c r="G105" s="130">
        <v>300</v>
      </c>
      <c r="H105" s="130">
        <v>400</v>
      </c>
      <c r="I105" s="111">
        <v>400</v>
      </c>
      <c r="J105" s="111">
        <v>400</v>
      </c>
    </row>
    <row r="106" spans="1:10" ht="12" customHeight="1" x14ac:dyDescent="0.2">
      <c r="A106" s="36" t="s">
        <v>76</v>
      </c>
      <c r="B106" s="53"/>
      <c r="C106" s="42"/>
      <c r="D106" s="97">
        <f t="shared" ref="D106:I106" si="28">D109+D114</f>
        <v>1954</v>
      </c>
      <c r="E106" s="97">
        <f t="shared" ref="E106:F106" si="29">E109+E114</f>
        <v>2019</v>
      </c>
      <c r="F106" s="138">
        <f t="shared" si="29"/>
        <v>2238</v>
      </c>
      <c r="G106" s="138">
        <f t="shared" si="28"/>
        <v>2238</v>
      </c>
      <c r="H106" s="138">
        <f t="shared" si="28"/>
        <v>2238</v>
      </c>
      <c r="I106" s="97">
        <f t="shared" si="28"/>
        <v>2238</v>
      </c>
      <c r="J106" s="97">
        <f t="shared" ref="J106" si="30">J109+J114</f>
        <v>2238</v>
      </c>
    </row>
    <row r="107" spans="1:10" ht="12" hidden="1" customHeight="1" outlineLevel="1" x14ac:dyDescent="0.2">
      <c r="A107" s="19"/>
      <c r="B107" s="57">
        <v>635002</v>
      </c>
      <c r="C107" s="44" t="s">
        <v>49</v>
      </c>
      <c r="D107" s="29"/>
      <c r="E107" s="108"/>
      <c r="F107" s="127"/>
      <c r="G107" s="127"/>
      <c r="H107" s="127"/>
      <c r="I107" s="108"/>
      <c r="J107" s="108"/>
    </row>
    <row r="108" spans="1:10" ht="12" hidden="1" customHeight="1" outlineLevel="1" x14ac:dyDescent="0.2">
      <c r="A108" s="19"/>
      <c r="B108" s="57">
        <v>635003</v>
      </c>
      <c r="C108" s="44" t="s">
        <v>56</v>
      </c>
      <c r="D108" s="29"/>
      <c r="E108" s="108"/>
      <c r="F108" s="127"/>
      <c r="G108" s="127"/>
      <c r="H108" s="127"/>
      <c r="I108" s="108"/>
      <c r="J108" s="108"/>
    </row>
    <row r="109" spans="1:10" ht="12" customHeight="1" collapsed="1" x14ac:dyDescent="0.2">
      <c r="A109" s="19"/>
      <c r="B109" s="49">
        <v>610</v>
      </c>
      <c r="C109" s="33" t="s">
        <v>109</v>
      </c>
      <c r="D109" s="33">
        <f t="shared" ref="D109:I109" si="31">SUM(D111:D113)</f>
        <v>1061</v>
      </c>
      <c r="E109" s="33">
        <f t="shared" ref="E109:F109" si="32">SUM(E111:E113)</f>
        <v>950</v>
      </c>
      <c r="F109" s="131">
        <f t="shared" si="32"/>
        <v>1015</v>
      </c>
      <c r="G109" s="131">
        <f t="shared" si="31"/>
        <v>1015</v>
      </c>
      <c r="H109" s="131">
        <f t="shared" si="31"/>
        <v>1015</v>
      </c>
      <c r="I109" s="33">
        <f t="shared" si="31"/>
        <v>1015</v>
      </c>
      <c r="J109" s="33">
        <f t="shared" ref="J109" si="33">SUM(J111:J113)</f>
        <v>1015</v>
      </c>
    </row>
    <row r="110" spans="1:10" ht="12" customHeight="1" x14ac:dyDescent="0.2">
      <c r="A110" s="19"/>
      <c r="B110" s="49"/>
      <c r="C110" s="33"/>
      <c r="D110" s="30"/>
      <c r="E110" s="108"/>
      <c r="F110" s="127"/>
      <c r="G110" s="127"/>
      <c r="H110" s="127"/>
      <c r="I110" s="108"/>
      <c r="J110" s="108"/>
    </row>
    <row r="111" spans="1:10" ht="12" customHeight="1" x14ac:dyDescent="0.2">
      <c r="A111" s="19"/>
      <c r="B111" s="28">
        <v>611</v>
      </c>
      <c r="C111" s="52" t="s">
        <v>100</v>
      </c>
      <c r="D111" s="41">
        <v>800</v>
      </c>
      <c r="E111" s="111">
        <v>700</v>
      </c>
      <c r="F111" s="130">
        <v>750</v>
      </c>
      <c r="G111" s="130">
        <v>750</v>
      </c>
      <c r="H111" s="130">
        <v>750</v>
      </c>
      <c r="I111" s="111">
        <v>750</v>
      </c>
      <c r="J111" s="111">
        <v>750</v>
      </c>
    </row>
    <row r="112" spans="1:10" ht="12" customHeight="1" x14ac:dyDescent="0.2">
      <c r="A112" s="19"/>
      <c r="B112" s="28">
        <v>623</v>
      </c>
      <c r="C112" s="52" t="s">
        <v>143</v>
      </c>
      <c r="D112" s="41">
        <v>75</v>
      </c>
      <c r="E112" s="111">
        <v>70</v>
      </c>
      <c r="F112" s="130">
        <v>75</v>
      </c>
      <c r="G112" s="130">
        <v>75</v>
      </c>
      <c r="H112" s="130">
        <v>75</v>
      </c>
      <c r="I112" s="111">
        <v>75</v>
      </c>
      <c r="J112" s="111">
        <v>75</v>
      </c>
    </row>
    <row r="113" spans="1:10" ht="12" customHeight="1" x14ac:dyDescent="0.2">
      <c r="A113" s="19"/>
      <c r="B113" s="28">
        <v>625</v>
      </c>
      <c r="C113" s="52" t="s">
        <v>103</v>
      </c>
      <c r="D113" s="41">
        <v>186</v>
      </c>
      <c r="E113" s="111">
        <v>180</v>
      </c>
      <c r="F113" s="130">
        <v>190</v>
      </c>
      <c r="G113" s="130">
        <v>190</v>
      </c>
      <c r="H113" s="130">
        <v>190</v>
      </c>
      <c r="I113" s="111">
        <v>190</v>
      </c>
      <c r="J113" s="111">
        <v>190</v>
      </c>
    </row>
    <row r="114" spans="1:10" ht="12" customHeight="1" x14ac:dyDescent="0.2">
      <c r="A114" s="19"/>
      <c r="B114" s="53">
        <v>630</v>
      </c>
      <c r="C114" s="36" t="s">
        <v>2</v>
      </c>
      <c r="D114" s="98">
        <f t="shared" ref="D114:I114" si="34">SUM(D115:D119)</f>
        <v>893</v>
      </c>
      <c r="E114" s="98">
        <f t="shared" ref="E114:F114" si="35">SUM(E115:E119)</f>
        <v>1069</v>
      </c>
      <c r="F114" s="139">
        <f t="shared" si="35"/>
        <v>1223</v>
      </c>
      <c r="G114" s="139">
        <f t="shared" si="34"/>
        <v>1223</v>
      </c>
      <c r="H114" s="139">
        <f t="shared" si="34"/>
        <v>1223</v>
      </c>
      <c r="I114" s="98">
        <f t="shared" si="34"/>
        <v>1223</v>
      </c>
      <c r="J114" s="98">
        <f t="shared" ref="J114" si="36">SUM(J115:J119)</f>
        <v>1223</v>
      </c>
    </row>
    <row r="115" spans="1:10" ht="12" customHeight="1" x14ac:dyDescent="0.2">
      <c r="A115" s="19"/>
      <c r="B115" s="28">
        <v>632001</v>
      </c>
      <c r="C115" s="52" t="s">
        <v>181</v>
      </c>
      <c r="D115" s="41">
        <v>250</v>
      </c>
      <c r="E115" s="111">
        <v>250</v>
      </c>
      <c r="F115" s="130">
        <v>250</v>
      </c>
      <c r="G115" s="130">
        <v>250</v>
      </c>
      <c r="H115" s="130">
        <v>250</v>
      </c>
      <c r="I115" s="111">
        <v>250</v>
      </c>
      <c r="J115" s="111">
        <v>250</v>
      </c>
    </row>
    <row r="116" spans="1:10" s="35" customFormat="1" ht="12" customHeight="1" x14ac:dyDescent="0.2">
      <c r="A116" s="52"/>
      <c r="B116" s="28">
        <v>632001</v>
      </c>
      <c r="C116" s="52" t="s">
        <v>182</v>
      </c>
      <c r="D116" s="41">
        <v>150</v>
      </c>
      <c r="E116" s="111">
        <v>150</v>
      </c>
      <c r="F116" s="130">
        <v>150</v>
      </c>
      <c r="G116" s="130">
        <v>150</v>
      </c>
      <c r="H116" s="130">
        <v>150</v>
      </c>
      <c r="I116" s="111">
        <v>150</v>
      </c>
      <c r="J116" s="111">
        <v>150</v>
      </c>
    </row>
    <row r="117" spans="1:10" ht="12" customHeight="1" x14ac:dyDescent="0.2">
      <c r="A117" s="52"/>
      <c r="B117" s="28">
        <v>632003</v>
      </c>
      <c r="C117" s="52" t="s">
        <v>183</v>
      </c>
      <c r="D117" s="41">
        <v>100</v>
      </c>
      <c r="E117" s="111">
        <v>100</v>
      </c>
      <c r="F117" s="130">
        <v>100</v>
      </c>
      <c r="G117" s="130">
        <v>100</v>
      </c>
      <c r="H117" s="130">
        <v>100</v>
      </c>
      <c r="I117" s="111">
        <v>100</v>
      </c>
      <c r="J117" s="111">
        <v>100</v>
      </c>
    </row>
    <row r="118" spans="1:10" ht="12" customHeight="1" x14ac:dyDescent="0.2">
      <c r="A118" s="19"/>
      <c r="B118" s="28">
        <v>633006</v>
      </c>
      <c r="C118" s="52" t="s">
        <v>43</v>
      </c>
      <c r="D118" s="41">
        <v>386</v>
      </c>
      <c r="E118" s="111">
        <v>559</v>
      </c>
      <c r="F118" s="130">
        <v>713</v>
      </c>
      <c r="G118" s="130">
        <v>713</v>
      </c>
      <c r="H118" s="130">
        <v>713</v>
      </c>
      <c r="I118" s="111">
        <v>713</v>
      </c>
      <c r="J118" s="111">
        <v>713</v>
      </c>
    </row>
    <row r="119" spans="1:10" ht="12" customHeight="1" x14ac:dyDescent="0.2">
      <c r="A119" s="19"/>
      <c r="B119" s="28">
        <v>637016</v>
      </c>
      <c r="C119" s="52" t="s">
        <v>184</v>
      </c>
      <c r="D119" s="41">
        <v>7</v>
      </c>
      <c r="E119" s="111">
        <v>10</v>
      </c>
      <c r="F119" s="130">
        <v>10</v>
      </c>
      <c r="G119" s="130">
        <v>10</v>
      </c>
      <c r="H119" s="130">
        <v>10</v>
      </c>
      <c r="I119" s="111">
        <v>10</v>
      </c>
      <c r="J119" s="111">
        <v>10</v>
      </c>
    </row>
    <row r="120" spans="1:10" ht="12" customHeight="1" x14ac:dyDescent="0.2">
      <c r="A120" s="33" t="s">
        <v>112</v>
      </c>
      <c r="B120" s="49"/>
      <c r="C120" s="44"/>
      <c r="D120" s="62">
        <f t="shared" ref="D120:I120" si="37">D121+D126</f>
        <v>600</v>
      </c>
      <c r="E120" s="62">
        <f t="shared" ref="E120:F120" si="38">E121+E126</f>
        <v>600</v>
      </c>
      <c r="F120" s="136">
        <f t="shared" si="38"/>
        <v>2140</v>
      </c>
      <c r="G120" s="136">
        <f t="shared" si="37"/>
        <v>2147</v>
      </c>
      <c r="H120" s="136">
        <f t="shared" si="37"/>
        <v>600</v>
      </c>
      <c r="I120" s="62">
        <f t="shared" si="37"/>
        <v>0</v>
      </c>
      <c r="J120" s="62">
        <f t="shared" ref="J120" si="39">J121+J126</f>
        <v>0</v>
      </c>
    </row>
    <row r="121" spans="1:10" ht="12" customHeight="1" x14ac:dyDescent="0.2">
      <c r="A121" s="33"/>
      <c r="B121" s="53">
        <v>610</v>
      </c>
      <c r="C121" s="42" t="s">
        <v>109</v>
      </c>
      <c r="D121" s="62">
        <f t="shared" ref="D121:I121" si="40">SUM(D123:D125)</f>
        <v>22</v>
      </c>
      <c r="E121" s="62">
        <f t="shared" ref="E121:F121" si="41">SUM(E123:E125)</f>
        <v>20</v>
      </c>
      <c r="F121" s="136">
        <f t="shared" si="41"/>
        <v>80</v>
      </c>
      <c r="G121" s="136">
        <f t="shared" si="40"/>
        <v>90</v>
      </c>
      <c r="H121" s="136">
        <f t="shared" si="40"/>
        <v>37</v>
      </c>
      <c r="I121" s="62">
        <f t="shared" si="40"/>
        <v>0</v>
      </c>
      <c r="J121" s="62">
        <f t="shared" ref="J121" si="42">SUM(J123:J125)</f>
        <v>0</v>
      </c>
    </row>
    <row r="122" spans="1:10" ht="12" customHeight="1" x14ac:dyDescent="0.2">
      <c r="A122" s="33"/>
      <c r="B122" s="53"/>
      <c r="C122" s="42"/>
      <c r="D122" s="31"/>
      <c r="E122" s="108"/>
      <c r="F122" s="127"/>
      <c r="G122" s="127"/>
      <c r="H122" s="127"/>
      <c r="I122" s="108"/>
      <c r="J122" s="108"/>
    </row>
    <row r="123" spans="1:10" ht="12" customHeight="1" x14ac:dyDescent="0.2">
      <c r="A123" s="33"/>
      <c r="B123" s="37">
        <v>621</v>
      </c>
      <c r="C123" s="38" t="s">
        <v>101</v>
      </c>
      <c r="D123" s="31"/>
      <c r="E123" s="108"/>
      <c r="F123" s="127"/>
      <c r="G123" s="127"/>
      <c r="H123" s="127"/>
      <c r="I123" s="108"/>
      <c r="J123" s="108"/>
    </row>
    <row r="124" spans="1:10" ht="12" customHeight="1" x14ac:dyDescent="0.2">
      <c r="A124" s="33"/>
      <c r="B124" s="28">
        <v>623</v>
      </c>
      <c r="C124" s="38" t="s">
        <v>111</v>
      </c>
      <c r="D124" s="29">
        <v>22</v>
      </c>
      <c r="E124" s="111">
        <v>20</v>
      </c>
      <c r="F124" s="130">
        <v>80</v>
      </c>
      <c r="G124" s="130">
        <v>90</v>
      </c>
      <c r="H124" s="130">
        <v>7</v>
      </c>
      <c r="I124" s="111"/>
      <c r="J124" s="111"/>
    </row>
    <row r="125" spans="1:10" ht="12" customHeight="1" x14ac:dyDescent="0.2">
      <c r="A125" s="33"/>
      <c r="B125" s="37">
        <v>625</v>
      </c>
      <c r="C125" s="38" t="s">
        <v>103</v>
      </c>
      <c r="D125" s="29"/>
      <c r="E125" s="108"/>
      <c r="F125" s="127"/>
      <c r="G125" s="127"/>
      <c r="H125" s="130">
        <v>30</v>
      </c>
      <c r="I125" s="108"/>
      <c r="J125" s="108"/>
    </row>
    <row r="126" spans="1:10" ht="12" customHeight="1" x14ac:dyDescent="0.2">
      <c r="A126" s="33"/>
      <c r="B126" s="61">
        <v>630</v>
      </c>
      <c r="C126" s="42" t="s">
        <v>2</v>
      </c>
      <c r="D126" s="42">
        <f t="shared" ref="D126:I126" si="43">SUM(D128:D136)</f>
        <v>578</v>
      </c>
      <c r="E126" s="42">
        <f t="shared" ref="E126:F126" si="44">SUM(E128:E136)</f>
        <v>580</v>
      </c>
      <c r="F126" s="140">
        <f t="shared" si="44"/>
        <v>2060</v>
      </c>
      <c r="G126" s="140">
        <f t="shared" si="43"/>
        <v>2057</v>
      </c>
      <c r="H126" s="140">
        <f t="shared" si="43"/>
        <v>563</v>
      </c>
      <c r="I126" s="42">
        <f t="shared" si="43"/>
        <v>0</v>
      </c>
      <c r="J126" s="42">
        <f t="shared" ref="J126" si="45">SUM(J128:J136)</f>
        <v>0</v>
      </c>
    </row>
    <row r="127" spans="1:10" ht="12" customHeight="1" x14ac:dyDescent="0.2">
      <c r="A127" s="33"/>
      <c r="B127" s="61"/>
      <c r="C127" s="42"/>
      <c r="D127" s="31"/>
      <c r="E127" s="108"/>
      <c r="F127" s="127"/>
      <c r="G127" s="127"/>
      <c r="H127" s="127"/>
      <c r="I127" s="108"/>
      <c r="J127" s="108"/>
    </row>
    <row r="128" spans="1:10" ht="12" customHeight="1" x14ac:dyDescent="0.2">
      <c r="A128" s="33"/>
      <c r="B128" s="37">
        <v>631001</v>
      </c>
      <c r="C128" s="38" t="s">
        <v>82</v>
      </c>
      <c r="D128" s="41">
        <v>13</v>
      </c>
      <c r="E128" s="111">
        <v>20</v>
      </c>
      <c r="F128" s="130">
        <v>90</v>
      </c>
      <c r="G128" s="130">
        <v>93</v>
      </c>
      <c r="H128" s="130">
        <v>20</v>
      </c>
      <c r="I128" s="110"/>
      <c r="J128" s="110"/>
    </row>
    <row r="129" spans="1:22" ht="12" customHeight="1" x14ac:dyDescent="0.2">
      <c r="A129" s="33"/>
      <c r="B129" s="37">
        <v>632001</v>
      </c>
      <c r="C129" s="38" t="s">
        <v>185</v>
      </c>
      <c r="D129" s="41">
        <v>25</v>
      </c>
      <c r="E129" s="111">
        <v>70</v>
      </c>
      <c r="F129" s="130">
        <v>100</v>
      </c>
      <c r="G129" s="130">
        <v>100</v>
      </c>
      <c r="H129" s="130">
        <v>85</v>
      </c>
      <c r="I129" s="110"/>
      <c r="J129" s="110"/>
    </row>
    <row r="130" spans="1:22" ht="12" customHeight="1" x14ac:dyDescent="0.2">
      <c r="A130" s="33"/>
      <c r="B130" s="37">
        <v>632003</v>
      </c>
      <c r="C130" s="38" t="s">
        <v>114</v>
      </c>
      <c r="D130" s="41"/>
      <c r="E130" s="111"/>
      <c r="F130" s="130"/>
      <c r="G130" s="130"/>
      <c r="H130" s="130">
        <v>10</v>
      </c>
      <c r="I130" s="110"/>
      <c r="J130" s="110"/>
    </row>
    <row r="131" spans="1:22" ht="12" customHeight="1" x14ac:dyDescent="0.2">
      <c r="A131" s="33"/>
      <c r="B131" s="28">
        <v>633006</v>
      </c>
      <c r="C131" s="44" t="s">
        <v>43</v>
      </c>
      <c r="D131" s="41">
        <v>13</v>
      </c>
      <c r="E131" s="111">
        <v>10</v>
      </c>
      <c r="F131" s="130">
        <v>50</v>
      </c>
      <c r="G131" s="130">
        <v>54</v>
      </c>
      <c r="H131" s="130">
        <v>10</v>
      </c>
      <c r="I131" s="110"/>
      <c r="J131" s="110"/>
    </row>
    <row r="132" spans="1:22" ht="12" customHeight="1" x14ac:dyDescent="0.2">
      <c r="A132" s="33"/>
      <c r="B132" s="28">
        <v>633016</v>
      </c>
      <c r="C132" s="44" t="s">
        <v>186</v>
      </c>
      <c r="D132" s="41">
        <v>32</v>
      </c>
      <c r="E132" s="111">
        <v>20</v>
      </c>
      <c r="F132" s="130">
        <v>80</v>
      </c>
      <c r="G132" s="130">
        <v>80</v>
      </c>
      <c r="H132" s="130">
        <v>23</v>
      </c>
      <c r="I132" s="110"/>
      <c r="J132" s="110"/>
    </row>
    <row r="133" spans="1:22" ht="12" customHeight="1" x14ac:dyDescent="0.2">
      <c r="A133" s="33"/>
      <c r="B133" s="28">
        <v>635006</v>
      </c>
      <c r="C133" s="44" t="s">
        <v>187</v>
      </c>
      <c r="D133" s="41">
        <v>0</v>
      </c>
      <c r="E133" s="111">
        <v>90</v>
      </c>
      <c r="F133" s="130">
        <v>230</v>
      </c>
      <c r="G133" s="130">
        <v>236</v>
      </c>
      <c r="H133" s="130"/>
      <c r="I133" s="110"/>
      <c r="J133" s="110"/>
    </row>
    <row r="134" spans="1:22" ht="12" customHeight="1" x14ac:dyDescent="0.2">
      <c r="A134" s="33"/>
      <c r="B134" s="28">
        <v>637014</v>
      </c>
      <c r="C134" s="44" t="s">
        <v>188</v>
      </c>
      <c r="D134" s="41">
        <v>79</v>
      </c>
      <c r="E134" s="111">
        <v>70</v>
      </c>
      <c r="F134" s="130">
        <v>260</v>
      </c>
      <c r="G134" s="130">
        <v>262</v>
      </c>
      <c r="H134" s="130">
        <v>65</v>
      </c>
      <c r="I134" s="110"/>
      <c r="J134" s="110"/>
    </row>
    <row r="135" spans="1:22" ht="12" customHeight="1" x14ac:dyDescent="0.2">
      <c r="A135" s="33"/>
      <c r="B135" s="28">
        <v>637004</v>
      </c>
      <c r="C135" s="44" t="s">
        <v>53</v>
      </c>
      <c r="D135" s="41"/>
      <c r="E135" s="111"/>
      <c r="F135" s="130"/>
      <c r="G135" s="130"/>
      <c r="H135" s="130"/>
      <c r="I135" s="110"/>
      <c r="J135" s="110"/>
    </row>
    <row r="136" spans="1:22" ht="12" customHeight="1" x14ac:dyDescent="0.2">
      <c r="A136" s="33"/>
      <c r="B136" s="28">
        <v>637027</v>
      </c>
      <c r="C136" s="44" t="s">
        <v>115</v>
      </c>
      <c r="D136" s="41">
        <v>416</v>
      </c>
      <c r="E136" s="111">
        <v>300</v>
      </c>
      <c r="F136" s="130">
        <v>1250</v>
      </c>
      <c r="G136" s="130">
        <v>1232</v>
      </c>
      <c r="H136" s="130">
        <v>350</v>
      </c>
      <c r="I136" s="110"/>
      <c r="J136" s="110"/>
    </row>
    <row r="137" spans="1:22" ht="12" customHeight="1" x14ac:dyDescent="0.2">
      <c r="A137" s="99" t="s">
        <v>64</v>
      </c>
      <c r="B137" s="39"/>
      <c r="C137" s="64"/>
      <c r="D137" s="42">
        <f t="shared" ref="D137:J137" si="46">SUM(D142:D143)</f>
        <v>500</v>
      </c>
      <c r="E137" s="42">
        <f t="shared" ref="E137:F137" si="47">SUM(E142:E143)</f>
        <v>500</v>
      </c>
      <c r="F137" s="171">
        <f t="shared" si="47"/>
        <v>500</v>
      </c>
      <c r="G137" s="140">
        <f t="shared" si="46"/>
        <v>595</v>
      </c>
      <c r="H137" s="140">
        <f t="shared" si="46"/>
        <v>500</v>
      </c>
      <c r="I137" s="140">
        <f t="shared" si="46"/>
        <v>500</v>
      </c>
      <c r="J137" s="140">
        <f t="shared" si="46"/>
        <v>500</v>
      </c>
    </row>
    <row r="138" spans="1:22" s="4" customFormat="1" ht="12" customHeight="1" x14ac:dyDescent="0.2">
      <c r="A138" s="100"/>
      <c r="B138" s="49">
        <v>651</v>
      </c>
      <c r="C138" s="50" t="s">
        <v>19</v>
      </c>
      <c r="D138" s="30"/>
      <c r="E138" s="108"/>
      <c r="F138" s="172"/>
      <c r="G138" s="127"/>
      <c r="H138" s="172"/>
      <c r="I138" s="108"/>
      <c r="J138" s="108"/>
    </row>
    <row r="139" spans="1:22" ht="12" hidden="1" customHeight="1" outlineLevel="1" x14ac:dyDescent="0.2">
      <c r="A139" s="19"/>
      <c r="B139" s="57" t="s">
        <v>61</v>
      </c>
      <c r="C139" s="44" t="s">
        <v>57</v>
      </c>
      <c r="D139" s="29"/>
      <c r="E139" s="108"/>
      <c r="F139" s="172"/>
      <c r="G139" s="127"/>
      <c r="H139" s="172"/>
      <c r="I139" s="108"/>
      <c r="J139" s="108"/>
    </row>
    <row r="140" spans="1:22" ht="12" hidden="1" customHeight="1" outlineLevel="1" x14ac:dyDescent="0.2">
      <c r="A140" s="19"/>
      <c r="B140" s="57" t="s">
        <v>62</v>
      </c>
      <c r="C140" s="44" t="s">
        <v>57</v>
      </c>
      <c r="D140" s="29"/>
      <c r="E140" s="108"/>
      <c r="F140" s="172"/>
      <c r="G140" s="127"/>
      <c r="H140" s="172"/>
      <c r="I140" s="108"/>
      <c r="J140" s="108"/>
    </row>
    <row r="141" spans="1:22" ht="12" hidden="1" customHeight="1" outlineLevel="1" x14ac:dyDescent="0.2">
      <c r="A141" s="19"/>
      <c r="B141" s="57" t="s">
        <v>63</v>
      </c>
      <c r="C141" s="44" t="s">
        <v>57</v>
      </c>
      <c r="D141" s="29"/>
      <c r="E141" s="108"/>
      <c r="F141" s="172"/>
      <c r="G141" s="127"/>
      <c r="H141" s="172"/>
      <c r="I141" s="108"/>
      <c r="J141" s="108"/>
    </row>
    <row r="142" spans="1:22" ht="12" customHeight="1" outlineLevel="1" x14ac:dyDescent="0.2">
      <c r="A142" s="19"/>
      <c r="B142" s="57">
        <v>637012</v>
      </c>
      <c r="C142" s="44" t="s">
        <v>189</v>
      </c>
      <c r="D142" s="29">
        <v>500</v>
      </c>
      <c r="E142" s="111">
        <v>500</v>
      </c>
      <c r="F142" s="130">
        <v>500</v>
      </c>
      <c r="G142" s="130">
        <v>595</v>
      </c>
      <c r="H142" s="130">
        <v>500</v>
      </c>
      <c r="I142" s="110">
        <v>500</v>
      </c>
      <c r="J142" s="110">
        <v>500</v>
      </c>
    </row>
    <row r="143" spans="1:22" ht="12" customHeight="1" x14ac:dyDescent="0.2">
      <c r="A143" s="19"/>
      <c r="B143" s="37">
        <v>651001</v>
      </c>
      <c r="C143" s="38" t="s">
        <v>78</v>
      </c>
      <c r="D143" s="31"/>
      <c r="E143" s="108"/>
      <c r="F143" s="127"/>
      <c r="G143" s="127"/>
      <c r="H143" s="127"/>
      <c r="I143" s="108"/>
      <c r="J143" s="108"/>
    </row>
    <row r="144" spans="1:22" s="22" customFormat="1" ht="12" customHeight="1" x14ac:dyDescent="0.15">
      <c r="A144" s="161" t="s">
        <v>94</v>
      </c>
      <c r="B144" s="162"/>
      <c r="C144" s="160"/>
      <c r="D144" s="118">
        <f t="shared" ref="D144:I144" si="48">D146</f>
        <v>0</v>
      </c>
      <c r="E144" s="118">
        <f t="shared" ref="E144:F144" si="49">E146</f>
        <v>0</v>
      </c>
      <c r="F144" s="118">
        <f t="shared" si="49"/>
        <v>0</v>
      </c>
      <c r="G144" s="118">
        <f t="shared" si="48"/>
        <v>0</v>
      </c>
      <c r="H144" s="118">
        <f t="shared" si="48"/>
        <v>0</v>
      </c>
      <c r="I144" s="118">
        <f t="shared" si="48"/>
        <v>0</v>
      </c>
      <c r="J144" s="118">
        <f t="shared" ref="J144" si="50">J146</f>
        <v>0</v>
      </c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:10" ht="12" customHeight="1" x14ac:dyDescent="0.2">
      <c r="A145" s="33" t="s">
        <v>91</v>
      </c>
      <c r="B145" s="49"/>
      <c r="C145" s="44"/>
      <c r="D145" s="31"/>
      <c r="E145" s="108"/>
      <c r="F145" s="127"/>
      <c r="G145" s="127"/>
      <c r="H145" s="127"/>
      <c r="I145" s="108"/>
      <c r="J145" s="108"/>
    </row>
    <row r="146" spans="1:10" ht="12" customHeight="1" x14ac:dyDescent="0.2">
      <c r="A146" s="33"/>
      <c r="B146" s="49">
        <v>637</v>
      </c>
      <c r="C146" s="42" t="s">
        <v>18</v>
      </c>
      <c r="D146" s="62">
        <f t="shared" ref="D146:I146" si="51">SUM(D147:D148)</f>
        <v>0</v>
      </c>
      <c r="E146" s="62">
        <f t="shared" ref="E146:F146" si="52">SUM(E147:E148)</f>
        <v>0</v>
      </c>
      <c r="F146" s="136">
        <f t="shared" si="52"/>
        <v>0</v>
      </c>
      <c r="G146" s="136">
        <f t="shared" si="51"/>
        <v>0</v>
      </c>
      <c r="H146" s="136">
        <f t="shared" si="51"/>
        <v>0</v>
      </c>
      <c r="I146" s="62">
        <f t="shared" si="51"/>
        <v>0</v>
      </c>
      <c r="J146" s="62">
        <f t="shared" ref="J146" si="53">SUM(J147:J148)</f>
        <v>0</v>
      </c>
    </row>
    <row r="147" spans="1:10" ht="12" customHeight="1" x14ac:dyDescent="0.2">
      <c r="A147" s="33"/>
      <c r="B147" s="49"/>
      <c r="C147" s="60"/>
      <c r="D147" s="31"/>
      <c r="E147" s="108"/>
      <c r="F147" s="127"/>
      <c r="G147" s="127"/>
      <c r="H147" s="127"/>
      <c r="I147" s="108"/>
      <c r="J147" s="108"/>
    </row>
    <row r="148" spans="1:10" ht="12" customHeight="1" outlineLevel="1" x14ac:dyDescent="0.2">
      <c r="A148" s="19"/>
      <c r="B148" s="37">
        <v>637027</v>
      </c>
      <c r="C148" s="38" t="s">
        <v>147</v>
      </c>
      <c r="D148" s="29">
        <v>0</v>
      </c>
      <c r="E148" s="108"/>
      <c r="F148" s="127"/>
      <c r="G148" s="127"/>
      <c r="H148" s="127"/>
      <c r="I148" s="108"/>
      <c r="J148" s="108"/>
    </row>
    <row r="149" spans="1:10" ht="12" customHeight="1" x14ac:dyDescent="0.2">
      <c r="A149" s="161" t="s">
        <v>171</v>
      </c>
      <c r="B149" s="161"/>
      <c r="C149" s="161"/>
      <c r="D149" s="166">
        <f t="shared" ref="D149:J149" si="54">D150</f>
        <v>6685</v>
      </c>
      <c r="E149" s="166">
        <f t="shared" si="54"/>
        <v>6315</v>
      </c>
      <c r="F149" s="166">
        <f t="shared" si="54"/>
        <v>6350</v>
      </c>
      <c r="G149" s="166">
        <f t="shared" si="54"/>
        <v>6512</v>
      </c>
      <c r="H149" s="166">
        <f t="shared" si="54"/>
        <v>6950</v>
      </c>
      <c r="I149" s="166">
        <f t="shared" si="54"/>
        <v>6450</v>
      </c>
      <c r="J149" s="166">
        <f t="shared" si="54"/>
        <v>6450</v>
      </c>
    </row>
    <row r="150" spans="1:10" ht="12" customHeight="1" x14ac:dyDescent="0.2">
      <c r="A150" s="33" t="s">
        <v>58</v>
      </c>
      <c r="B150" s="49"/>
      <c r="C150" s="50"/>
      <c r="D150" s="65">
        <f t="shared" ref="D150:I150" si="55">D154+D163+D165</f>
        <v>6685</v>
      </c>
      <c r="E150" s="65">
        <f t="shared" ref="E150:F150" si="56">E154+E163+E165</f>
        <v>6315</v>
      </c>
      <c r="F150" s="141">
        <f t="shared" si="56"/>
        <v>6350</v>
      </c>
      <c r="G150" s="141">
        <f t="shared" si="55"/>
        <v>6512</v>
      </c>
      <c r="H150" s="141">
        <f t="shared" si="55"/>
        <v>6950</v>
      </c>
      <c r="I150" s="65">
        <f t="shared" si="55"/>
        <v>6450</v>
      </c>
      <c r="J150" s="65">
        <f t="shared" ref="J150" si="57">J154+J163+J165</f>
        <v>6450</v>
      </c>
    </row>
    <row r="151" spans="1:10" ht="12" hidden="1" customHeight="1" outlineLevel="1" x14ac:dyDescent="0.2">
      <c r="A151" s="19"/>
      <c r="B151" s="43" t="s">
        <v>3</v>
      </c>
      <c r="C151" s="44" t="s">
        <v>39</v>
      </c>
      <c r="D151" s="29"/>
      <c r="E151" s="83"/>
      <c r="F151" s="127"/>
      <c r="G151" s="127"/>
      <c r="H151" s="127"/>
      <c r="I151" s="83"/>
      <c r="J151" s="83"/>
    </row>
    <row r="152" spans="1:10" ht="12" hidden="1" customHeight="1" outlineLevel="1" x14ac:dyDescent="0.2">
      <c r="A152" s="19"/>
      <c r="B152" s="43" t="s">
        <v>5</v>
      </c>
      <c r="C152" s="38" t="s">
        <v>45</v>
      </c>
      <c r="D152" s="19"/>
      <c r="E152" s="83"/>
      <c r="F152" s="127"/>
      <c r="G152" s="127"/>
      <c r="H152" s="127"/>
      <c r="I152" s="83"/>
      <c r="J152" s="83"/>
    </row>
    <row r="153" spans="1:10" ht="12" hidden="1" customHeight="1" outlineLevel="1" x14ac:dyDescent="0.2">
      <c r="A153" s="19"/>
      <c r="B153" s="57">
        <v>634002</v>
      </c>
      <c r="C153" s="38" t="s">
        <v>46</v>
      </c>
      <c r="D153" s="29"/>
      <c r="E153" s="83"/>
      <c r="F153" s="127"/>
      <c r="G153" s="127"/>
      <c r="H153" s="127"/>
      <c r="I153" s="83"/>
      <c r="J153" s="83"/>
    </row>
    <row r="154" spans="1:10" ht="12" customHeight="1" outlineLevel="1" x14ac:dyDescent="0.2">
      <c r="A154" s="58"/>
      <c r="B154" s="61">
        <v>630</v>
      </c>
      <c r="C154" s="42" t="s">
        <v>2</v>
      </c>
      <c r="D154" s="62">
        <f t="shared" ref="D154:I154" si="58">SUM(D155:D162)</f>
        <v>3535</v>
      </c>
      <c r="E154" s="62">
        <f t="shared" ref="E154" si="59">SUM(E155:E162)</f>
        <v>3915</v>
      </c>
      <c r="F154" s="136">
        <f t="shared" ref="F154" si="60">SUM(F155:F162)</f>
        <v>3355</v>
      </c>
      <c r="G154" s="136">
        <f t="shared" si="58"/>
        <v>3484</v>
      </c>
      <c r="H154" s="136">
        <f t="shared" si="58"/>
        <v>4650</v>
      </c>
      <c r="I154" s="62">
        <f t="shared" si="58"/>
        <v>4150</v>
      </c>
      <c r="J154" s="62">
        <f t="shared" ref="J154" si="61">SUM(J155:J162)</f>
        <v>4150</v>
      </c>
    </row>
    <row r="155" spans="1:10" ht="12" customHeight="1" outlineLevel="1" x14ac:dyDescent="0.2">
      <c r="A155" s="58"/>
      <c r="B155" s="37">
        <v>632001</v>
      </c>
      <c r="C155" s="38" t="s">
        <v>190</v>
      </c>
      <c r="D155" s="41">
        <v>300</v>
      </c>
      <c r="E155" s="111">
        <v>500</v>
      </c>
      <c r="F155" s="130">
        <v>500</v>
      </c>
      <c r="G155" s="130">
        <v>509</v>
      </c>
      <c r="H155" s="130">
        <v>500</v>
      </c>
      <c r="I155" s="111">
        <v>500</v>
      </c>
      <c r="J155" s="111">
        <v>500</v>
      </c>
    </row>
    <row r="156" spans="1:10" ht="12" customHeight="1" outlineLevel="1" x14ac:dyDescent="0.2">
      <c r="A156" s="58"/>
      <c r="B156" s="37">
        <v>632001</v>
      </c>
      <c r="C156" s="38" t="s">
        <v>124</v>
      </c>
      <c r="D156" s="41">
        <v>15</v>
      </c>
      <c r="E156" s="111">
        <v>15</v>
      </c>
      <c r="F156" s="130">
        <v>50</v>
      </c>
      <c r="G156" s="130">
        <v>31</v>
      </c>
      <c r="H156" s="130">
        <v>50</v>
      </c>
      <c r="I156" s="111">
        <v>50</v>
      </c>
      <c r="J156" s="111">
        <v>50</v>
      </c>
    </row>
    <row r="157" spans="1:10" outlineLevel="1" x14ac:dyDescent="0.2">
      <c r="A157" s="58"/>
      <c r="B157" s="37">
        <v>633004</v>
      </c>
      <c r="C157" s="38" t="s">
        <v>159</v>
      </c>
      <c r="D157" s="41">
        <v>0</v>
      </c>
      <c r="E157" s="110"/>
      <c r="F157" s="130">
        <v>657</v>
      </c>
      <c r="G157" s="134">
        <v>657</v>
      </c>
      <c r="H157" s="130"/>
      <c r="I157" s="130"/>
      <c r="J157" s="130"/>
    </row>
    <row r="158" spans="1:10" outlineLevel="1" x14ac:dyDescent="0.2">
      <c r="A158" s="58"/>
      <c r="B158" s="37">
        <v>633010</v>
      </c>
      <c r="C158" s="38" t="s">
        <v>222</v>
      </c>
      <c r="D158" s="41">
        <v>3000</v>
      </c>
      <c r="E158" s="111">
        <v>3000</v>
      </c>
      <c r="F158" s="130">
        <v>1748</v>
      </c>
      <c r="G158" s="130">
        <v>1748</v>
      </c>
      <c r="H158" s="130">
        <v>3000</v>
      </c>
      <c r="I158" s="111">
        <v>3000</v>
      </c>
      <c r="J158" s="111">
        <v>3000</v>
      </c>
    </row>
    <row r="159" spans="1:10" ht="12" customHeight="1" outlineLevel="1" x14ac:dyDescent="0.2">
      <c r="A159" s="58"/>
      <c r="B159" s="37">
        <v>633016</v>
      </c>
      <c r="C159" s="38" t="s">
        <v>191</v>
      </c>
      <c r="D159" s="41">
        <v>0</v>
      </c>
      <c r="E159" s="111"/>
      <c r="F159" s="130"/>
      <c r="G159" s="130"/>
      <c r="H159" s="130">
        <v>500</v>
      </c>
      <c r="I159" s="130"/>
      <c r="J159" s="130"/>
    </row>
    <row r="160" spans="1:10" ht="12" customHeight="1" outlineLevel="1" x14ac:dyDescent="0.2">
      <c r="A160" s="58"/>
      <c r="B160" s="37">
        <v>633010</v>
      </c>
      <c r="C160" s="38" t="s">
        <v>160</v>
      </c>
      <c r="D160" s="31"/>
      <c r="E160" s="111"/>
      <c r="F160" s="130"/>
      <c r="G160" s="130"/>
      <c r="H160" s="130"/>
      <c r="I160" s="130"/>
      <c r="J160" s="130"/>
    </row>
    <row r="161" spans="1:22" ht="12" customHeight="1" outlineLevel="1" x14ac:dyDescent="0.2">
      <c r="A161" s="58"/>
      <c r="B161" s="57">
        <v>634001</v>
      </c>
      <c r="C161" s="52" t="s">
        <v>45</v>
      </c>
      <c r="D161" s="41">
        <v>0</v>
      </c>
      <c r="E161" s="111">
        <v>200</v>
      </c>
      <c r="F161" s="130">
        <v>200</v>
      </c>
      <c r="G161" s="130">
        <v>250</v>
      </c>
      <c r="H161" s="130">
        <v>300</v>
      </c>
      <c r="I161" s="130">
        <v>300</v>
      </c>
      <c r="J161" s="130">
        <v>300</v>
      </c>
    </row>
    <row r="162" spans="1:22" ht="12" customHeight="1" outlineLevel="1" x14ac:dyDescent="0.2">
      <c r="A162" s="19"/>
      <c r="B162" s="57">
        <v>634003</v>
      </c>
      <c r="C162" s="52" t="s">
        <v>192</v>
      </c>
      <c r="D162" s="29">
        <v>220</v>
      </c>
      <c r="E162" s="111">
        <v>200</v>
      </c>
      <c r="F162" s="130">
        <v>200</v>
      </c>
      <c r="G162" s="130">
        <v>289</v>
      </c>
      <c r="H162" s="130">
        <v>300</v>
      </c>
      <c r="I162" s="111">
        <v>300</v>
      </c>
      <c r="J162" s="111">
        <v>300</v>
      </c>
    </row>
    <row r="163" spans="1:22" ht="12" customHeight="1" outlineLevel="1" x14ac:dyDescent="0.2">
      <c r="A163" s="19"/>
      <c r="B163" s="61">
        <v>635</v>
      </c>
      <c r="C163" s="36" t="s">
        <v>139</v>
      </c>
      <c r="D163" s="54">
        <f t="shared" ref="D163:J163" si="62">SUM(D164)</f>
        <v>150</v>
      </c>
      <c r="E163" s="54">
        <f t="shared" si="62"/>
        <v>400</v>
      </c>
      <c r="F163" s="132">
        <f t="shared" si="62"/>
        <v>995</v>
      </c>
      <c r="G163" s="132">
        <f t="shared" si="62"/>
        <v>1028</v>
      </c>
      <c r="H163" s="132">
        <f t="shared" si="62"/>
        <v>300</v>
      </c>
      <c r="I163" s="54">
        <f t="shared" si="62"/>
        <v>300</v>
      </c>
      <c r="J163" s="54">
        <f t="shared" si="62"/>
        <v>300</v>
      </c>
    </row>
    <row r="164" spans="1:22" ht="12" customHeight="1" outlineLevel="1" x14ac:dyDescent="0.2">
      <c r="A164" s="19"/>
      <c r="B164" s="57">
        <v>635005</v>
      </c>
      <c r="C164" s="52" t="s">
        <v>116</v>
      </c>
      <c r="D164" s="63">
        <v>150</v>
      </c>
      <c r="E164" s="111">
        <v>400</v>
      </c>
      <c r="F164" s="130">
        <v>995</v>
      </c>
      <c r="G164" s="130">
        <v>1028</v>
      </c>
      <c r="H164" s="130">
        <v>300</v>
      </c>
      <c r="I164" s="111">
        <v>300</v>
      </c>
      <c r="J164" s="111">
        <v>300</v>
      </c>
    </row>
    <row r="165" spans="1:22" ht="12" customHeight="1" outlineLevel="1" x14ac:dyDescent="0.2">
      <c r="A165" s="19"/>
      <c r="B165" s="61">
        <v>640</v>
      </c>
      <c r="C165" s="36" t="s">
        <v>135</v>
      </c>
      <c r="D165" s="54">
        <f t="shared" ref="D165:I165" si="63">SUM(D166:D167)</f>
        <v>3000</v>
      </c>
      <c r="E165" s="54">
        <f t="shared" ref="E165:F165" si="64">SUM(E166:E167)</f>
        <v>2000</v>
      </c>
      <c r="F165" s="132">
        <f t="shared" si="64"/>
        <v>2000</v>
      </c>
      <c r="G165" s="132">
        <f t="shared" si="63"/>
        <v>2000</v>
      </c>
      <c r="H165" s="132">
        <f t="shared" si="63"/>
        <v>2000</v>
      </c>
      <c r="I165" s="54">
        <f t="shared" si="63"/>
        <v>2000</v>
      </c>
      <c r="J165" s="54">
        <f t="shared" ref="J165" si="65">SUM(J166:J167)</f>
        <v>2000</v>
      </c>
    </row>
    <row r="166" spans="1:22" ht="12" customHeight="1" outlineLevel="1" x14ac:dyDescent="0.2">
      <c r="A166" s="19"/>
      <c r="B166" s="59"/>
      <c r="C166" s="58"/>
      <c r="D166" s="29"/>
      <c r="E166" s="108"/>
      <c r="F166" s="127"/>
      <c r="G166" s="127"/>
      <c r="H166" s="127"/>
      <c r="I166" s="108"/>
      <c r="J166" s="108"/>
    </row>
    <row r="167" spans="1:22" ht="12" customHeight="1" x14ac:dyDescent="0.2">
      <c r="A167" s="19"/>
      <c r="B167" s="57">
        <v>642006</v>
      </c>
      <c r="C167" s="44" t="s">
        <v>216</v>
      </c>
      <c r="D167" s="52">
        <v>3000</v>
      </c>
      <c r="E167" s="111">
        <v>2000</v>
      </c>
      <c r="F167" s="130">
        <v>2000</v>
      </c>
      <c r="G167" s="130">
        <v>2000</v>
      </c>
      <c r="H167" s="130">
        <v>2000</v>
      </c>
      <c r="I167" s="130">
        <v>2000</v>
      </c>
      <c r="J167" s="130">
        <v>2000</v>
      </c>
    </row>
    <row r="168" spans="1:22" s="20" customFormat="1" ht="12" customHeight="1" x14ac:dyDescent="0.2">
      <c r="A168" s="161" t="s">
        <v>93</v>
      </c>
      <c r="B168" s="164"/>
      <c r="C168" s="161"/>
      <c r="D168" s="165">
        <f t="shared" ref="D168:I168" si="66">D169+D178</f>
        <v>2299</v>
      </c>
      <c r="E168" s="165">
        <f t="shared" ref="E168:F168" si="67">E169+E178</f>
        <v>4602</v>
      </c>
      <c r="F168" s="165">
        <f t="shared" si="67"/>
        <v>3613</v>
      </c>
      <c r="G168" s="165">
        <f t="shared" si="66"/>
        <v>4705</v>
      </c>
      <c r="H168" s="165">
        <f t="shared" si="66"/>
        <v>2974</v>
      </c>
      <c r="I168" s="165">
        <f t="shared" si="66"/>
        <v>2974</v>
      </c>
      <c r="J168" s="165">
        <f t="shared" ref="J168" si="68">J169+J178</f>
        <v>2974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" customHeight="1" x14ac:dyDescent="0.2">
      <c r="A169" s="33" t="s">
        <v>172</v>
      </c>
      <c r="B169" s="49"/>
      <c r="C169" s="50"/>
      <c r="D169" s="50">
        <f t="shared" ref="D169:J169" si="69">D170</f>
        <v>1875</v>
      </c>
      <c r="E169" s="50">
        <f t="shared" si="69"/>
        <v>2878</v>
      </c>
      <c r="F169" s="137">
        <f t="shared" si="69"/>
        <v>2889</v>
      </c>
      <c r="G169" s="137">
        <f t="shared" si="69"/>
        <v>2741</v>
      </c>
      <c r="H169" s="137">
        <f t="shared" si="69"/>
        <v>2550</v>
      </c>
      <c r="I169" s="50">
        <f t="shared" si="69"/>
        <v>2550</v>
      </c>
      <c r="J169" s="50">
        <f t="shared" si="69"/>
        <v>2550</v>
      </c>
    </row>
    <row r="170" spans="1:22" ht="12" customHeight="1" x14ac:dyDescent="0.2">
      <c r="A170" s="33"/>
      <c r="B170" s="53">
        <v>630</v>
      </c>
      <c r="C170" s="42" t="s">
        <v>2</v>
      </c>
      <c r="D170" s="42">
        <f t="shared" ref="D170:I170" si="70">SUM(D172:D177)</f>
        <v>1875</v>
      </c>
      <c r="E170" s="42">
        <f t="shared" ref="E170:F170" si="71">SUM(E172:E177)</f>
        <v>2878</v>
      </c>
      <c r="F170" s="140">
        <f t="shared" si="71"/>
        <v>2889</v>
      </c>
      <c r="G170" s="140">
        <f t="shared" si="70"/>
        <v>2741</v>
      </c>
      <c r="H170" s="140">
        <f t="shared" si="70"/>
        <v>2550</v>
      </c>
      <c r="I170" s="42">
        <f t="shared" si="70"/>
        <v>2550</v>
      </c>
      <c r="J170" s="42">
        <f t="shared" ref="J170" si="72">SUM(J172:J177)</f>
        <v>2550</v>
      </c>
    </row>
    <row r="171" spans="1:22" ht="12" customHeight="1" x14ac:dyDescent="0.2">
      <c r="A171" s="33"/>
      <c r="B171" s="49"/>
      <c r="C171" s="50"/>
      <c r="D171" s="30"/>
      <c r="E171" s="108"/>
      <c r="F171" s="127"/>
      <c r="G171" s="127"/>
      <c r="H171" s="127"/>
      <c r="I171" s="108"/>
      <c r="J171" s="108"/>
    </row>
    <row r="172" spans="1:22" ht="12" customHeight="1" x14ac:dyDescent="0.2">
      <c r="A172" s="33"/>
      <c r="B172" s="28">
        <v>632003</v>
      </c>
      <c r="C172" s="38" t="s">
        <v>114</v>
      </c>
      <c r="D172" s="41">
        <v>400</v>
      </c>
      <c r="E172" s="111">
        <v>700</v>
      </c>
      <c r="F172" s="130">
        <v>700</v>
      </c>
      <c r="G172" s="130">
        <v>552</v>
      </c>
      <c r="H172" s="130">
        <v>500</v>
      </c>
      <c r="I172" s="111">
        <v>500</v>
      </c>
      <c r="J172" s="111">
        <v>500</v>
      </c>
    </row>
    <row r="173" spans="1:22" ht="12" hidden="1" customHeight="1" outlineLevel="1" x14ac:dyDescent="0.2">
      <c r="A173" s="19"/>
      <c r="B173" s="28">
        <v>611</v>
      </c>
      <c r="C173" s="38" t="s">
        <v>28</v>
      </c>
      <c r="D173" s="41"/>
      <c r="E173" s="111"/>
      <c r="F173" s="130"/>
      <c r="G173" s="130"/>
      <c r="H173" s="130"/>
      <c r="I173" s="111"/>
      <c r="J173" s="111"/>
    </row>
    <row r="174" spans="1:22" ht="12" customHeight="1" collapsed="1" x14ac:dyDescent="0.2">
      <c r="A174" s="19"/>
      <c r="B174" s="37">
        <v>633006</v>
      </c>
      <c r="C174" s="38" t="s">
        <v>70</v>
      </c>
      <c r="D174" s="41">
        <v>250</v>
      </c>
      <c r="E174" s="111">
        <v>250</v>
      </c>
      <c r="F174" s="130">
        <v>250</v>
      </c>
      <c r="G174" s="130">
        <v>250</v>
      </c>
      <c r="H174" s="130">
        <v>250</v>
      </c>
      <c r="I174" s="111">
        <v>250</v>
      </c>
      <c r="J174" s="111">
        <v>250</v>
      </c>
    </row>
    <row r="175" spans="1:22" ht="12" hidden="1" customHeight="1" outlineLevel="1" x14ac:dyDescent="0.2">
      <c r="A175" s="19"/>
      <c r="B175" s="37">
        <v>620</v>
      </c>
      <c r="C175" s="38" t="s">
        <v>21</v>
      </c>
      <c r="D175" s="29"/>
      <c r="E175" s="111"/>
      <c r="F175" s="130"/>
      <c r="G175" s="130"/>
      <c r="H175" s="130"/>
      <c r="I175" s="111"/>
      <c r="J175" s="111"/>
    </row>
    <row r="176" spans="1:22" ht="12" customHeight="1" outlineLevel="1" x14ac:dyDescent="0.2">
      <c r="A176" s="19"/>
      <c r="B176" s="37">
        <v>637005</v>
      </c>
      <c r="C176" s="38" t="s">
        <v>217</v>
      </c>
      <c r="D176" s="29">
        <v>525</v>
      </c>
      <c r="E176" s="111">
        <v>628</v>
      </c>
      <c r="F176" s="130">
        <v>639</v>
      </c>
      <c r="G176" s="130">
        <v>639</v>
      </c>
      <c r="H176" s="130">
        <v>640</v>
      </c>
      <c r="I176" s="111">
        <v>640</v>
      </c>
      <c r="J176" s="111">
        <v>640</v>
      </c>
    </row>
    <row r="177" spans="1:10" ht="12" customHeight="1" outlineLevel="1" x14ac:dyDescent="0.2">
      <c r="A177" s="19"/>
      <c r="B177" s="37">
        <v>637005</v>
      </c>
      <c r="C177" s="38" t="s">
        <v>218</v>
      </c>
      <c r="D177" s="29">
        <v>700</v>
      </c>
      <c r="E177" s="111">
        <v>1300</v>
      </c>
      <c r="F177" s="130">
        <v>1300</v>
      </c>
      <c r="G177" s="130">
        <v>1300</v>
      </c>
      <c r="H177" s="130">
        <v>1160</v>
      </c>
      <c r="I177" s="111">
        <v>1160</v>
      </c>
      <c r="J177" s="111">
        <v>1160</v>
      </c>
    </row>
    <row r="178" spans="1:10" ht="12" customHeight="1" outlineLevel="1" x14ac:dyDescent="0.2">
      <c r="A178" s="36" t="s">
        <v>173</v>
      </c>
      <c r="B178" s="61"/>
      <c r="C178" s="42"/>
      <c r="D178" s="42">
        <f t="shared" ref="D178:I178" si="73">SUM(D179+D182)</f>
        <v>424</v>
      </c>
      <c r="E178" s="42">
        <f t="shared" ref="E178:F178" si="74">SUM(E179+E182)</f>
        <v>1724</v>
      </c>
      <c r="F178" s="140">
        <f t="shared" si="74"/>
        <v>724</v>
      </c>
      <c r="G178" s="140">
        <f t="shared" si="73"/>
        <v>1964</v>
      </c>
      <c r="H178" s="140">
        <f t="shared" si="73"/>
        <v>424</v>
      </c>
      <c r="I178" s="42">
        <f t="shared" si="73"/>
        <v>424</v>
      </c>
      <c r="J178" s="42">
        <f t="shared" ref="J178" si="75">SUM(J179+J182)</f>
        <v>424</v>
      </c>
    </row>
    <row r="179" spans="1:10" ht="12" customHeight="1" outlineLevel="1" x14ac:dyDescent="0.2">
      <c r="A179" s="58"/>
      <c r="B179" s="61">
        <v>630</v>
      </c>
      <c r="C179" s="42" t="s">
        <v>2</v>
      </c>
      <c r="D179" s="42">
        <f t="shared" ref="D179:I179" si="76">SUM(D180:D181)</f>
        <v>400</v>
      </c>
      <c r="E179" s="42">
        <f t="shared" ref="E179:G179" si="77">SUM(E180:E181)</f>
        <v>0</v>
      </c>
      <c r="F179" s="140">
        <f t="shared" ref="F179" si="78">SUM(F180:F181)</f>
        <v>0</v>
      </c>
      <c r="G179" s="140">
        <f t="shared" si="77"/>
        <v>0</v>
      </c>
      <c r="H179" s="140">
        <f t="shared" si="76"/>
        <v>0</v>
      </c>
      <c r="I179" s="42">
        <f t="shared" si="76"/>
        <v>0</v>
      </c>
      <c r="J179" s="42">
        <f t="shared" ref="J179" si="79">SUM(J180:J181)</f>
        <v>0</v>
      </c>
    </row>
    <row r="180" spans="1:10" ht="12" customHeight="1" outlineLevel="1" x14ac:dyDescent="0.2">
      <c r="A180" s="36"/>
      <c r="B180" s="37">
        <v>633006</v>
      </c>
      <c r="C180" s="38" t="s">
        <v>193</v>
      </c>
      <c r="D180" s="41">
        <v>400</v>
      </c>
      <c r="E180" s="108"/>
      <c r="F180" s="127"/>
      <c r="G180" s="130">
        <v>0</v>
      </c>
      <c r="H180" s="127"/>
      <c r="I180" s="127"/>
      <c r="J180" s="127"/>
    </row>
    <row r="181" spans="1:10" ht="12" customHeight="1" outlineLevel="1" x14ac:dyDescent="0.2">
      <c r="A181" s="36"/>
      <c r="B181" s="61"/>
      <c r="C181" s="42"/>
      <c r="D181" s="30"/>
      <c r="E181" s="108"/>
      <c r="F181" s="127"/>
      <c r="G181" s="127"/>
      <c r="H181" s="127"/>
      <c r="I181" s="108"/>
      <c r="J181" s="108"/>
    </row>
    <row r="182" spans="1:10" ht="12" customHeight="1" outlineLevel="1" x14ac:dyDescent="0.2">
      <c r="A182" s="36"/>
      <c r="B182" s="61">
        <v>635</v>
      </c>
      <c r="C182" s="42" t="s">
        <v>137</v>
      </c>
      <c r="D182" s="82">
        <f>SUM(D183:D184)</f>
        <v>24</v>
      </c>
      <c r="E182" s="82">
        <f t="shared" ref="E182:F182" si="80">SUM(E183:E185)</f>
        <v>1724</v>
      </c>
      <c r="F182" s="143">
        <f t="shared" si="80"/>
        <v>724</v>
      </c>
      <c r="G182" s="143">
        <f t="shared" ref="G182:I182" si="81">SUM(G183:G185)</f>
        <v>1964</v>
      </c>
      <c r="H182" s="143">
        <f t="shared" si="81"/>
        <v>424</v>
      </c>
      <c r="I182" s="82">
        <f t="shared" si="81"/>
        <v>424</v>
      </c>
      <c r="J182" s="82">
        <f t="shared" ref="J182" si="82">SUM(J183:J185)</f>
        <v>424</v>
      </c>
    </row>
    <row r="183" spans="1:10" ht="12" customHeight="1" outlineLevel="1" x14ac:dyDescent="0.2">
      <c r="A183" s="19"/>
      <c r="B183" s="57">
        <v>635006</v>
      </c>
      <c r="C183" s="44" t="s">
        <v>117</v>
      </c>
      <c r="D183" s="29">
        <v>24</v>
      </c>
      <c r="E183" s="111">
        <v>24</v>
      </c>
      <c r="F183" s="130">
        <v>24</v>
      </c>
      <c r="G183" s="130">
        <v>24</v>
      </c>
      <c r="H183" s="130">
        <v>24</v>
      </c>
      <c r="I183" s="111">
        <v>24</v>
      </c>
      <c r="J183" s="111">
        <v>24</v>
      </c>
    </row>
    <row r="184" spans="1:10" ht="12" customHeight="1" outlineLevel="1" x14ac:dyDescent="0.2">
      <c r="A184" s="19"/>
      <c r="B184" s="57">
        <v>635006</v>
      </c>
      <c r="C184" s="44" t="s">
        <v>166</v>
      </c>
      <c r="D184" s="29"/>
      <c r="E184" s="111">
        <v>1500</v>
      </c>
      <c r="F184" s="130">
        <v>500</v>
      </c>
      <c r="G184" s="130">
        <v>1700</v>
      </c>
      <c r="H184" s="130">
        <v>100</v>
      </c>
      <c r="I184" s="130">
        <v>100</v>
      </c>
      <c r="J184" s="130">
        <v>100</v>
      </c>
    </row>
    <row r="185" spans="1:10" ht="12" customHeight="1" outlineLevel="1" x14ac:dyDescent="0.2">
      <c r="A185" s="19"/>
      <c r="B185" s="57">
        <v>635006</v>
      </c>
      <c r="C185" s="19" t="s">
        <v>86</v>
      </c>
      <c r="D185" s="29">
        <v>400</v>
      </c>
      <c r="E185" s="111">
        <v>200</v>
      </c>
      <c r="F185" s="130">
        <v>200</v>
      </c>
      <c r="G185" s="130">
        <v>240</v>
      </c>
      <c r="H185" s="130">
        <v>300</v>
      </c>
      <c r="I185" s="130">
        <v>300</v>
      </c>
      <c r="J185" s="130">
        <v>300</v>
      </c>
    </row>
    <row r="186" spans="1:10" ht="12" hidden="1" customHeight="1" outlineLevel="1" x14ac:dyDescent="0.2">
      <c r="A186" s="19"/>
      <c r="B186" s="57">
        <v>635006</v>
      </c>
      <c r="C186" s="44" t="s">
        <v>50</v>
      </c>
      <c r="D186" s="29"/>
      <c r="E186" s="83"/>
      <c r="F186" s="127"/>
      <c r="G186" s="127"/>
      <c r="H186" s="127"/>
      <c r="I186" s="83"/>
      <c r="J186" s="83"/>
    </row>
    <row r="187" spans="1:10" ht="12" customHeight="1" outlineLevel="1" x14ac:dyDescent="0.2">
      <c r="A187" s="161" t="s">
        <v>92</v>
      </c>
      <c r="B187" s="162"/>
      <c r="C187" s="160"/>
      <c r="D187" s="163">
        <f t="shared" ref="D187:J187" si="83">D188+D203</f>
        <v>13450</v>
      </c>
      <c r="E187" s="163">
        <f t="shared" si="83"/>
        <v>16734</v>
      </c>
      <c r="F187" s="163">
        <f t="shared" si="83"/>
        <v>19202</v>
      </c>
      <c r="G187" s="163">
        <f t="shared" si="83"/>
        <v>21791</v>
      </c>
      <c r="H187" s="163">
        <f t="shared" si="83"/>
        <v>17094</v>
      </c>
      <c r="I187" s="163">
        <f t="shared" si="83"/>
        <v>17094</v>
      </c>
      <c r="J187" s="163">
        <f t="shared" si="83"/>
        <v>17094</v>
      </c>
    </row>
    <row r="188" spans="1:10" ht="12" customHeight="1" x14ac:dyDescent="0.2">
      <c r="A188" s="33" t="s">
        <v>59</v>
      </c>
      <c r="B188" s="49"/>
      <c r="C188" s="50"/>
      <c r="D188" s="65">
        <f t="shared" ref="D188:J188" si="84">D189+D196</f>
        <v>11900</v>
      </c>
      <c r="E188" s="65">
        <f t="shared" si="84"/>
        <v>13432</v>
      </c>
      <c r="F188" s="141">
        <f t="shared" si="84"/>
        <v>14200</v>
      </c>
      <c r="G188" s="141">
        <f t="shared" si="84"/>
        <v>17096</v>
      </c>
      <c r="H188" s="141">
        <f t="shared" si="84"/>
        <v>15640</v>
      </c>
      <c r="I188" s="141">
        <f t="shared" si="84"/>
        <v>15640</v>
      </c>
      <c r="J188" s="141">
        <f t="shared" si="84"/>
        <v>15640</v>
      </c>
    </row>
    <row r="189" spans="1:10" ht="12" customHeight="1" x14ac:dyDescent="0.2">
      <c r="A189" s="33"/>
      <c r="B189" s="49">
        <v>633</v>
      </c>
      <c r="C189" s="33" t="s">
        <v>16</v>
      </c>
      <c r="D189" s="101">
        <f>SUM(D191:D192)</f>
        <v>400</v>
      </c>
      <c r="E189" s="101">
        <f>SUM(E191:E192)</f>
        <v>432</v>
      </c>
      <c r="F189" s="144">
        <f>SUM(F190:F195)</f>
        <v>500</v>
      </c>
      <c r="G189" s="144">
        <f>SUM(G190:G195)</f>
        <v>3396</v>
      </c>
      <c r="H189" s="144">
        <f>SUM(H190:H192)</f>
        <v>640</v>
      </c>
      <c r="I189" s="144">
        <f>SUM(I190:I192)</f>
        <v>640</v>
      </c>
      <c r="J189" s="144">
        <f>SUM(J190:J192)</f>
        <v>640</v>
      </c>
    </row>
    <row r="190" spans="1:10" ht="12" customHeight="1" x14ac:dyDescent="0.2">
      <c r="A190" s="33"/>
      <c r="B190" s="28">
        <v>632003</v>
      </c>
      <c r="C190" s="52" t="s">
        <v>182</v>
      </c>
      <c r="D190" s="30"/>
      <c r="E190" s="108"/>
      <c r="F190" s="130">
        <v>500</v>
      </c>
      <c r="G190" s="130">
        <v>180</v>
      </c>
      <c r="H190" s="130">
        <v>240</v>
      </c>
      <c r="I190" s="174">
        <v>240</v>
      </c>
      <c r="J190" s="174">
        <v>240</v>
      </c>
    </row>
    <row r="191" spans="1:10" ht="12" customHeight="1" outlineLevel="1" x14ac:dyDescent="0.2">
      <c r="A191" s="19"/>
      <c r="B191" s="57">
        <v>633004</v>
      </c>
      <c r="C191" s="44" t="s">
        <v>71</v>
      </c>
      <c r="D191" s="29">
        <v>400</v>
      </c>
      <c r="E191" s="111">
        <v>432</v>
      </c>
      <c r="F191" s="127"/>
      <c r="G191" s="130">
        <v>216</v>
      </c>
      <c r="H191" s="127">
        <v>400</v>
      </c>
      <c r="I191" s="130">
        <v>400</v>
      </c>
      <c r="J191" s="130">
        <v>400</v>
      </c>
    </row>
    <row r="192" spans="1:10" ht="12" customHeight="1" outlineLevel="1" x14ac:dyDescent="0.2">
      <c r="A192" s="19"/>
      <c r="B192" s="57">
        <v>633006</v>
      </c>
      <c r="C192" s="44" t="s">
        <v>43</v>
      </c>
      <c r="D192" s="29"/>
      <c r="E192" s="108"/>
      <c r="F192" s="127"/>
      <c r="G192" s="127"/>
      <c r="H192" s="127"/>
      <c r="I192" s="127"/>
      <c r="J192" s="127"/>
    </row>
    <row r="193" spans="1:10" ht="12" hidden="1" customHeight="1" outlineLevel="1" x14ac:dyDescent="0.2">
      <c r="A193" s="19"/>
      <c r="B193" s="57">
        <v>635004</v>
      </c>
      <c r="C193" s="38" t="s">
        <v>51</v>
      </c>
      <c r="D193" s="19"/>
      <c r="E193" s="108"/>
      <c r="F193" s="127"/>
      <c r="G193" s="127"/>
      <c r="H193" s="127"/>
      <c r="I193" s="127"/>
      <c r="J193" s="127"/>
    </row>
    <row r="194" spans="1:10" ht="12" hidden="1" customHeight="1" outlineLevel="1" x14ac:dyDescent="0.2">
      <c r="A194" s="19"/>
      <c r="B194" s="57">
        <v>635006</v>
      </c>
      <c r="C194" s="44" t="s">
        <v>50</v>
      </c>
      <c r="D194" s="19"/>
      <c r="E194" s="108"/>
      <c r="F194" s="127"/>
      <c r="G194" s="127"/>
      <c r="H194" s="127"/>
      <c r="I194" s="127"/>
      <c r="J194" s="127"/>
    </row>
    <row r="195" spans="1:10" ht="12" customHeight="1" outlineLevel="1" x14ac:dyDescent="0.2">
      <c r="A195" s="19"/>
      <c r="B195" s="57">
        <v>635006</v>
      </c>
      <c r="C195" s="44" t="s">
        <v>279</v>
      </c>
      <c r="D195" s="19"/>
      <c r="E195" s="108"/>
      <c r="F195" s="127"/>
      <c r="G195" s="134">
        <v>3000</v>
      </c>
      <c r="H195" s="127"/>
      <c r="I195" s="127"/>
      <c r="J195" s="127"/>
    </row>
    <row r="196" spans="1:10" ht="12" customHeight="1" x14ac:dyDescent="0.2">
      <c r="A196" s="19"/>
      <c r="B196" s="49">
        <v>637</v>
      </c>
      <c r="C196" s="33" t="s">
        <v>18</v>
      </c>
      <c r="D196" s="66">
        <f t="shared" ref="D196:J196" si="85">SUM(D197:D199)</f>
        <v>11500</v>
      </c>
      <c r="E196" s="66">
        <f t="shared" ref="E196:F196" si="86">SUM(E197:E199)</f>
        <v>13000</v>
      </c>
      <c r="F196" s="145">
        <f t="shared" si="86"/>
        <v>13700</v>
      </c>
      <c r="G196" s="145">
        <f t="shared" si="85"/>
        <v>13700</v>
      </c>
      <c r="H196" s="145">
        <f t="shared" si="85"/>
        <v>15000</v>
      </c>
      <c r="I196" s="145">
        <f t="shared" si="85"/>
        <v>15000</v>
      </c>
      <c r="J196" s="145">
        <f t="shared" si="85"/>
        <v>15000</v>
      </c>
    </row>
    <row r="197" spans="1:10" ht="12" customHeight="1" x14ac:dyDescent="0.2">
      <c r="A197" s="19"/>
      <c r="B197" s="28">
        <v>637004</v>
      </c>
      <c r="C197" s="52" t="s">
        <v>225</v>
      </c>
      <c r="D197" s="41"/>
      <c r="E197" s="108"/>
      <c r="F197" s="127"/>
      <c r="G197" s="127"/>
      <c r="H197" s="127"/>
      <c r="I197" s="108"/>
      <c r="J197" s="108"/>
    </row>
    <row r="198" spans="1:10" ht="12" customHeight="1" outlineLevel="1" x14ac:dyDescent="0.2">
      <c r="A198" s="19"/>
      <c r="B198" s="57">
        <v>637004</v>
      </c>
      <c r="C198" s="44" t="s">
        <v>118</v>
      </c>
      <c r="D198" s="19">
        <v>6500</v>
      </c>
      <c r="E198" s="111">
        <v>8000</v>
      </c>
      <c r="F198" s="130">
        <v>8200</v>
      </c>
      <c r="G198" s="130">
        <v>8200</v>
      </c>
      <c r="H198" s="130">
        <v>9000</v>
      </c>
      <c r="I198" s="111">
        <v>9000</v>
      </c>
      <c r="J198" s="111">
        <v>9000</v>
      </c>
    </row>
    <row r="199" spans="1:10" ht="12" customHeight="1" outlineLevel="1" x14ac:dyDescent="0.2">
      <c r="A199" s="19"/>
      <c r="B199" s="57">
        <v>637012</v>
      </c>
      <c r="C199" s="44" t="s">
        <v>73</v>
      </c>
      <c r="D199" s="29">
        <v>5000</v>
      </c>
      <c r="E199" s="111">
        <v>5000</v>
      </c>
      <c r="F199" s="130">
        <v>5500</v>
      </c>
      <c r="G199" s="130">
        <v>5500</v>
      </c>
      <c r="H199" s="130">
        <v>6000</v>
      </c>
      <c r="I199" s="111">
        <v>6000</v>
      </c>
      <c r="J199" s="111">
        <v>6000</v>
      </c>
    </row>
    <row r="200" spans="1:10" ht="12" customHeight="1" outlineLevel="1" x14ac:dyDescent="0.2">
      <c r="A200" s="58"/>
      <c r="B200" s="61">
        <v>640</v>
      </c>
      <c r="C200" s="42" t="s">
        <v>135</v>
      </c>
      <c r="D200" s="31"/>
      <c r="E200" s="111"/>
      <c r="F200" s="127"/>
      <c r="G200" s="130"/>
      <c r="H200" s="127"/>
      <c r="I200" s="108"/>
      <c r="J200" s="108"/>
    </row>
    <row r="201" spans="1:10" ht="12" customHeight="1" outlineLevel="1" x14ac:dyDescent="0.2">
      <c r="A201" s="19"/>
      <c r="B201" s="57"/>
      <c r="C201" s="44"/>
      <c r="D201" s="29"/>
      <c r="E201" s="108"/>
      <c r="F201" s="127"/>
      <c r="G201" s="127"/>
      <c r="H201" s="127"/>
      <c r="I201" s="108"/>
      <c r="J201" s="108"/>
    </row>
    <row r="202" spans="1:10" ht="12" customHeight="1" outlineLevel="1" x14ac:dyDescent="0.2">
      <c r="A202" s="19"/>
      <c r="B202" s="57">
        <v>642006</v>
      </c>
      <c r="C202" s="44" t="s">
        <v>72</v>
      </c>
      <c r="D202" s="29"/>
      <c r="E202" s="108"/>
      <c r="F202" s="127"/>
      <c r="G202" s="127"/>
      <c r="H202" s="127"/>
      <c r="I202" s="108"/>
      <c r="J202" s="108"/>
    </row>
    <row r="203" spans="1:10" ht="12" customHeight="1" x14ac:dyDescent="0.2">
      <c r="A203" s="33" t="s">
        <v>75</v>
      </c>
      <c r="B203" s="49"/>
      <c r="C203" s="50"/>
      <c r="D203" s="65">
        <f t="shared" ref="D203:I203" si="87">D204+D213</f>
        <v>1550</v>
      </c>
      <c r="E203" s="65">
        <f t="shared" ref="E203:F203" si="88">E204+E213</f>
        <v>3302</v>
      </c>
      <c r="F203" s="141">
        <f t="shared" si="88"/>
        <v>5002</v>
      </c>
      <c r="G203" s="141">
        <f t="shared" si="87"/>
        <v>4695</v>
      </c>
      <c r="H203" s="141">
        <f t="shared" si="87"/>
        <v>1454</v>
      </c>
      <c r="I203" s="65">
        <f t="shared" si="87"/>
        <v>1454</v>
      </c>
      <c r="J203" s="65">
        <f t="shared" ref="J203" si="89">J204+J213</f>
        <v>1454</v>
      </c>
    </row>
    <row r="204" spans="1:10" ht="12" customHeight="1" x14ac:dyDescent="0.2">
      <c r="A204" s="33"/>
      <c r="B204" s="49">
        <v>633</v>
      </c>
      <c r="C204" s="50" t="s">
        <v>16</v>
      </c>
      <c r="D204" s="65">
        <f t="shared" ref="D204:I204" si="90">SUM(D206:D211)</f>
        <v>1450</v>
      </c>
      <c r="E204" s="65">
        <f>SUM(E206:E212)</f>
        <v>2802</v>
      </c>
      <c r="F204" s="141">
        <f t="shared" ref="F204" si="91">SUM(F206:F211)</f>
        <v>4702</v>
      </c>
      <c r="G204" s="141">
        <f>SUM(G206:G212)</f>
        <v>4266</v>
      </c>
      <c r="H204" s="141">
        <f t="shared" si="90"/>
        <v>1154</v>
      </c>
      <c r="I204" s="65">
        <f t="shared" si="90"/>
        <v>1154</v>
      </c>
      <c r="J204" s="65">
        <f t="shared" ref="J204" si="92">SUM(J206:J211)</f>
        <v>1154</v>
      </c>
    </row>
    <row r="205" spans="1:10" ht="12" customHeight="1" x14ac:dyDescent="0.2">
      <c r="A205" s="33"/>
      <c r="B205" s="49"/>
      <c r="C205" s="50"/>
      <c r="D205" s="31"/>
      <c r="E205" s="108"/>
      <c r="F205" s="127"/>
      <c r="G205" s="127"/>
      <c r="H205" s="127"/>
      <c r="I205" s="108"/>
      <c r="J205" s="108"/>
    </row>
    <row r="206" spans="1:10" ht="12" customHeight="1" x14ac:dyDescent="0.2">
      <c r="A206" s="33"/>
      <c r="B206" s="28">
        <v>633004</v>
      </c>
      <c r="C206" s="38" t="s">
        <v>149</v>
      </c>
      <c r="D206" s="41">
        <v>100</v>
      </c>
      <c r="E206" s="111">
        <v>100</v>
      </c>
      <c r="F206" s="130">
        <v>100</v>
      </c>
      <c r="G206" s="130"/>
      <c r="H206" s="130"/>
      <c r="I206" s="130"/>
      <c r="J206" s="130"/>
    </row>
    <row r="207" spans="1:10" ht="12" customHeight="1" x14ac:dyDescent="0.2">
      <c r="A207" s="33"/>
      <c r="B207" s="28">
        <v>634001</v>
      </c>
      <c r="C207" s="38" t="s">
        <v>194</v>
      </c>
      <c r="D207" s="41">
        <v>800</v>
      </c>
      <c r="E207" s="111">
        <v>800</v>
      </c>
      <c r="F207" s="130">
        <v>900</v>
      </c>
      <c r="G207" s="130">
        <v>914</v>
      </c>
      <c r="H207" s="130">
        <v>900</v>
      </c>
      <c r="I207" s="130">
        <v>900</v>
      </c>
      <c r="J207" s="130">
        <v>900</v>
      </c>
    </row>
    <row r="208" spans="1:10" ht="12" customHeight="1" x14ac:dyDescent="0.2">
      <c r="A208" s="33"/>
      <c r="B208" s="28">
        <v>633006</v>
      </c>
      <c r="C208" s="38" t="s">
        <v>161</v>
      </c>
      <c r="D208" s="41">
        <v>250</v>
      </c>
      <c r="E208" s="111">
        <v>250</v>
      </c>
      <c r="F208" s="130">
        <v>250</v>
      </c>
      <c r="G208" s="130">
        <v>100</v>
      </c>
      <c r="H208" s="130">
        <v>200</v>
      </c>
      <c r="I208" s="130">
        <v>200</v>
      </c>
      <c r="J208" s="130">
        <v>200</v>
      </c>
    </row>
    <row r="209" spans="1:22" ht="12" customHeight="1" x14ac:dyDescent="0.2">
      <c r="A209" s="33"/>
      <c r="B209" s="28"/>
      <c r="C209" s="38" t="s">
        <v>223</v>
      </c>
      <c r="D209" s="41">
        <v>300</v>
      </c>
      <c r="E209" s="111">
        <v>600</v>
      </c>
      <c r="F209" s="130">
        <v>500</v>
      </c>
      <c r="G209" s="130">
        <v>300</v>
      </c>
      <c r="H209" s="130"/>
      <c r="I209" s="130"/>
      <c r="J209" s="130"/>
    </row>
    <row r="210" spans="1:22" ht="12" customHeight="1" x14ac:dyDescent="0.2">
      <c r="A210" s="33"/>
      <c r="B210" s="28"/>
      <c r="C210" s="38" t="s">
        <v>280</v>
      </c>
      <c r="D210" s="41"/>
      <c r="E210" s="111"/>
      <c r="F210" s="130">
        <v>2900</v>
      </c>
      <c r="G210" s="130">
        <v>2900</v>
      </c>
      <c r="H210" s="130"/>
      <c r="I210" s="111"/>
      <c r="J210" s="111"/>
    </row>
    <row r="211" spans="1:22" ht="12" customHeight="1" x14ac:dyDescent="0.2">
      <c r="A211" s="33"/>
      <c r="B211" s="28">
        <v>633006</v>
      </c>
      <c r="C211" s="38" t="s">
        <v>148</v>
      </c>
      <c r="D211" s="31"/>
      <c r="E211" s="111">
        <v>52</v>
      </c>
      <c r="F211" s="130">
        <v>52</v>
      </c>
      <c r="G211" s="130">
        <v>52</v>
      </c>
      <c r="H211" s="130">
        <v>54</v>
      </c>
      <c r="I211" s="111">
        <v>54</v>
      </c>
      <c r="J211" s="111">
        <v>54</v>
      </c>
    </row>
    <row r="212" spans="1:22" ht="12" customHeight="1" x14ac:dyDescent="0.2">
      <c r="A212" s="33"/>
      <c r="B212" s="28"/>
      <c r="C212" s="38" t="s">
        <v>268</v>
      </c>
      <c r="D212" s="31"/>
      <c r="E212" s="111">
        <v>1000</v>
      </c>
      <c r="F212" s="130"/>
      <c r="G212" s="130">
        <v>0</v>
      </c>
      <c r="H212" s="130"/>
      <c r="I212" s="111"/>
      <c r="J212" s="111"/>
    </row>
    <row r="213" spans="1:22" ht="12" customHeight="1" x14ac:dyDescent="0.2">
      <c r="A213" s="33"/>
      <c r="B213" s="49">
        <v>635</v>
      </c>
      <c r="C213" s="50" t="s">
        <v>119</v>
      </c>
      <c r="D213" s="65">
        <f t="shared" ref="D213:I213" si="93">SUM(D215:D216)</f>
        <v>100</v>
      </c>
      <c r="E213" s="65">
        <f t="shared" ref="E213:F213" si="94">SUM(E215:E216)</f>
        <v>500</v>
      </c>
      <c r="F213" s="141">
        <f t="shared" si="94"/>
        <v>300</v>
      </c>
      <c r="G213" s="141">
        <f t="shared" si="93"/>
        <v>429</v>
      </c>
      <c r="H213" s="141">
        <f t="shared" si="93"/>
        <v>300</v>
      </c>
      <c r="I213" s="65">
        <f t="shared" si="93"/>
        <v>300</v>
      </c>
      <c r="J213" s="65">
        <f t="shared" ref="J213" si="95">SUM(J215:J216)</f>
        <v>300</v>
      </c>
    </row>
    <row r="214" spans="1:22" ht="12" customHeight="1" x14ac:dyDescent="0.2">
      <c r="A214" s="33"/>
      <c r="B214" s="49"/>
      <c r="C214" s="50"/>
      <c r="D214" s="31"/>
      <c r="E214" s="108"/>
      <c r="F214" s="127"/>
      <c r="G214" s="127"/>
      <c r="H214" s="127"/>
      <c r="I214" s="108"/>
      <c r="J214" s="108"/>
    </row>
    <row r="215" spans="1:22" ht="12" customHeight="1" x14ac:dyDescent="0.2">
      <c r="A215" s="33"/>
      <c r="B215" s="28">
        <v>635006</v>
      </c>
      <c r="C215" s="38" t="s">
        <v>89</v>
      </c>
      <c r="D215" s="41">
        <v>100</v>
      </c>
      <c r="E215" s="111">
        <v>500</v>
      </c>
      <c r="F215" s="130">
        <v>300</v>
      </c>
      <c r="G215" s="130">
        <v>429</v>
      </c>
      <c r="H215" s="130">
        <v>300</v>
      </c>
      <c r="I215" s="111">
        <v>300</v>
      </c>
      <c r="J215" s="111">
        <v>300</v>
      </c>
    </row>
    <row r="216" spans="1:22" ht="12" customHeight="1" x14ac:dyDescent="0.2">
      <c r="A216" s="33"/>
      <c r="B216" s="28">
        <v>637004</v>
      </c>
      <c r="C216" s="38" t="s">
        <v>53</v>
      </c>
      <c r="D216" s="31"/>
      <c r="E216" s="108"/>
      <c r="F216" s="127"/>
      <c r="G216" s="127"/>
      <c r="H216" s="127"/>
      <c r="I216" s="108"/>
      <c r="J216" s="108"/>
    </row>
    <row r="217" spans="1:22" ht="12" customHeight="1" x14ac:dyDescent="0.2">
      <c r="A217" s="155" t="s">
        <v>95</v>
      </c>
      <c r="B217" s="158"/>
      <c r="C217" s="159"/>
      <c r="D217" s="160">
        <f t="shared" ref="D217:J217" si="96">D218</f>
        <v>5200</v>
      </c>
      <c r="E217" s="160">
        <f t="shared" si="96"/>
        <v>6000</v>
      </c>
      <c r="F217" s="160">
        <f t="shared" si="96"/>
        <v>6500</v>
      </c>
      <c r="G217" s="160">
        <f t="shared" si="96"/>
        <v>5811</v>
      </c>
      <c r="H217" s="160">
        <f t="shared" si="96"/>
        <v>6500</v>
      </c>
      <c r="I217" s="160">
        <f t="shared" si="96"/>
        <v>6500</v>
      </c>
      <c r="J217" s="160">
        <f t="shared" si="96"/>
        <v>6500</v>
      </c>
    </row>
    <row r="218" spans="1:22" s="20" customFormat="1" ht="12" customHeight="1" x14ac:dyDescent="0.2">
      <c r="A218" s="33" t="s">
        <v>10</v>
      </c>
      <c r="B218" s="49"/>
      <c r="C218" s="44"/>
      <c r="D218" s="44">
        <f>D219+D224</f>
        <v>5200</v>
      </c>
      <c r="E218" s="44">
        <f>E219+E224</f>
        <v>6000</v>
      </c>
      <c r="F218" s="146">
        <f t="shared" ref="F218" si="97">F219+F224</f>
        <v>6500</v>
      </c>
      <c r="G218" s="146">
        <v>5811</v>
      </c>
      <c r="H218" s="146">
        <f t="shared" ref="H218:I218" si="98">H219+H224</f>
        <v>6500</v>
      </c>
      <c r="I218" s="44">
        <f t="shared" si="98"/>
        <v>6500</v>
      </c>
      <c r="J218" s="44">
        <f t="shared" ref="J218" si="99">J219+J224</f>
        <v>6500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s="20" customFormat="1" ht="12" customHeight="1" x14ac:dyDescent="0.2">
      <c r="A219" s="33"/>
      <c r="B219" s="49">
        <v>630</v>
      </c>
      <c r="C219" s="42" t="s">
        <v>110</v>
      </c>
      <c r="D219" s="42">
        <f t="shared" ref="D219:I219" si="100">SUM(D221:D223)</f>
        <v>5200</v>
      </c>
      <c r="E219" s="42">
        <f t="shared" ref="E219:F219" si="101">SUM(E221:E223)</f>
        <v>6000</v>
      </c>
      <c r="F219" s="140">
        <f t="shared" si="101"/>
        <v>6500</v>
      </c>
      <c r="G219" s="140">
        <f t="shared" si="100"/>
        <v>6000</v>
      </c>
      <c r="H219" s="140">
        <f t="shared" si="100"/>
        <v>6500</v>
      </c>
      <c r="I219" s="42">
        <f t="shared" si="100"/>
        <v>6500</v>
      </c>
      <c r="J219" s="42">
        <f t="shared" ref="J219" si="102">SUM(J221:J223)</f>
        <v>6500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s="20" customFormat="1" ht="12" customHeight="1" x14ac:dyDescent="0.2">
      <c r="A220" s="33"/>
      <c r="B220" s="49"/>
      <c r="C220" s="44"/>
      <c r="D220" s="31"/>
      <c r="E220" s="108"/>
      <c r="F220" s="127"/>
      <c r="G220" s="127"/>
      <c r="H220" s="127"/>
      <c r="I220" s="108"/>
      <c r="J220" s="10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2" customHeight="1" x14ac:dyDescent="0.2">
      <c r="A221" s="33"/>
      <c r="B221" s="28">
        <v>632001</v>
      </c>
      <c r="C221" s="38" t="s">
        <v>74</v>
      </c>
      <c r="D221" s="41">
        <v>5200</v>
      </c>
      <c r="E221" s="111">
        <v>6000</v>
      </c>
      <c r="F221" s="130">
        <v>6500</v>
      </c>
      <c r="G221" s="130">
        <v>6000</v>
      </c>
      <c r="H221" s="130">
        <v>6500</v>
      </c>
      <c r="I221" s="111">
        <v>6500</v>
      </c>
      <c r="J221" s="111">
        <v>6500</v>
      </c>
    </row>
    <row r="222" spans="1:22" ht="12" hidden="1" customHeight="1" outlineLevel="1" x14ac:dyDescent="0.2">
      <c r="A222" s="19"/>
      <c r="B222" s="28" t="s">
        <v>9</v>
      </c>
      <c r="C222" s="44" t="s">
        <v>40</v>
      </c>
      <c r="D222" s="29"/>
      <c r="E222" s="108"/>
      <c r="F222" s="127"/>
      <c r="G222" s="127"/>
      <c r="H222" s="127"/>
      <c r="I222" s="108"/>
      <c r="J222" s="108"/>
    </row>
    <row r="223" spans="1:22" ht="12" customHeight="1" outlineLevel="1" x14ac:dyDescent="0.2">
      <c r="A223" s="19"/>
      <c r="B223" s="28">
        <v>633006</v>
      </c>
      <c r="C223" s="38" t="s">
        <v>87</v>
      </c>
      <c r="D223" s="67"/>
      <c r="E223" s="108"/>
      <c r="F223" s="127"/>
      <c r="G223" s="127"/>
      <c r="H223" s="127"/>
      <c r="I223" s="108"/>
      <c r="J223" s="108"/>
    </row>
    <row r="224" spans="1:22" ht="12" customHeight="1" x14ac:dyDescent="0.2">
      <c r="A224" s="19"/>
      <c r="B224" s="53">
        <v>635</v>
      </c>
      <c r="C224" s="36" t="s">
        <v>17</v>
      </c>
      <c r="D224" s="36">
        <f t="shared" ref="D224" si="103">SUM(D227)</f>
        <v>0</v>
      </c>
      <c r="E224" s="108"/>
      <c r="F224" s="127"/>
      <c r="G224" s="127"/>
      <c r="H224" s="127"/>
      <c r="I224" s="108"/>
      <c r="J224" s="108"/>
    </row>
    <row r="225" spans="1:10" ht="12" hidden="1" customHeight="1" outlineLevel="1" x14ac:dyDescent="0.2">
      <c r="A225" s="19"/>
      <c r="B225" s="57">
        <v>635004</v>
      </c>
      <c r="C225" s="38" t="s">
        <v>51</v>
      </c>
      <c r="D225" s="29"/>
      <c r="E225" s="108"/>
      <c r="F225" s="127"/>
      <c r="G225" s="127"/>
      <c r="H225" s="127"/>
      <c r="I225" s="108"/>
      <c r="J225" s="108"/>
    </row>
    <row r="226" spans="1:10" ht="12" customHeight="1" outlineLevel="1" x14ac:dyDescent="0.2">
      <c r="A226" s="19"/>
      <c r="B226" s="57"/>
      <c r="C226" s="38"/>
      <c r="D226" s="29"/>
      <c r="E226" s="108"/>
      <c r="F226" s="127"/>
      <c r="G226" s="127"/>
      <c r="H226" s="127"/>
      <c r="I226" s="108"/>
      <c r="J226" s="108"/>
    </row>
    <row r="227" spans="1:10" ht="12" customHeight="1" outlineLevel="1" x14ac:dyDescent="0.2">
      <c r="A227" s="19"/>
      <c r="B227" s="57">
        <v>635004</v>
      </c>
      <c r="C227" s="38" t="s">
        <v>88</v>
      </c>
      <c r="D227" s="29"/>
      <c r="E227" s="108"/>
      <c r="F227" s="127"/>
      <c r="G227" s="127"/>
      <c r="H227" s="127"/>
      <c r="I227" s="108"/>
      <c r="J227" s="108"/>
    </row>
    <row r="228" spans="1:10" ht="12" hidden="1" customHeight="1" outlineLevel="1" x14ac:dyDescent="0.2">
      <c r="A228" s="19"/>
      <c r="B228" s="43" t="s">
        <v>9</v>
      </c>
      <c r="C228" s="44" t="s">
        <v>40</v>
      </c>
      <c r="D228" s="32"/>
      <c r="E228" s="83"/>
      <c r="F228" s="127"/>
      <c r="G228" s="127"/>
      <c r="H228" s="127"/>
      <c r="I228" s="83"/>
      <c r="J228" s="83"/>
    </row>
    <row r="229" spans="1:10" ht="12" hidden="1" customHeight="1" outlineLevel="1" x14ac:dyDescent="0.2">
      <c r="A229" s="19"/>
      <c r="B229" s="57">
        <v>632002</v>
      </c>
      <c r="C229" s="44" t="s">
        <v>41</v>
      </c>
      <c r="D229" s="32"/>
      <c r="E229" s="83"/>
      <c r="F229" s="127"/>
      <c r="G229" s="127"/>
      <c r="H229" s="127"/>
      <c r="I229" s="83"/>
      <c r="J229" s="83"/>
    </row>
    <row r="230" spans="1:10" ht="12" customHeight="1" collapsed="1" x14ac:dyDescent="0.2">
      <c r="A230" s="155" t="s">
        <v>96</v>
      </c>
      <c r="B230" s="156"/>
      <c r="C230" s="157"/>
      <c r="D230" s="118">
        <f t="shared" ref="D230:I230" si="104">D231+D240+D251+D281+D288</f>
        <v>34260</v>
      </c>
      <c r="E230" s="118">
        <f t="shared" ref="E230:F230" si="105">E231+E240+E251+E281+E288</f>
        <v>34197</v>
      </c>
      <c r="F230" s="118">
        <f t="shared" si="105"/>
        <v>28040</v>
      </c>
      <c r="G230" s="118">
        <f t="shared" si="104"/>
        <v>18797</v>
      </c>
      <c r="H230" s="118">
        <f t="shared" si="104"/>
        <v>21940</v>
      </c>
      <c r="I230" s="118">
        <f t="shared" si="104"/>
        <v>22440</v>
      </c>
      <c r="J230" s="118">
        <f t="shared" ref="J230" si="106">J231+J240+J251+J281+J288</f>
        <v>22440</v>
      </c>
    </row>
    <row r="231" spans="1:10" ht="12" customHeight="1" x14ac:dyDescent="0.2">
      <c r="A231" s="102" t="s">
        <v>126</v>
      </c>
      <c r="B231" s="53" t="s">
        <v>127</v>
      </c>
      <c r="C231" s="42"/>
      <c r="D231" s="62">
        <f t="shared" ref="D231:I231" si="107">D232+D237</f>
        <v>1850</v>
      </c>
      <c r="E231" s="62">
        <f t="shared" ref="E231:F231" si="108">E232+E237</f>
        <v>3500</v>
      </c>
      <c r="F231" s="136">
        <f t="shared" si="108"/>
        <v>4700</v>
      </c>
      <c r="G231" s="136">
        <f t="shared" si="107"/>
        <v>4700</v>
      </c>
      <c r="H231" s="136">
        <f t="shared" si="107"/>
        <v>4000</v>
      </c>
      <c r="I231" s="62">
        <f t="shared" si="107"/>
        <v>4500</v>
      </c>
      <c r="J231" s="62">
        <f t="shared" ref="J231" si="109">J232+J237</f>
        <v>4500</v>
      </c>
    </row>
    <row r="232" spans="1:10" ht="12" customHeight="1" x14ac:dyDescent="0.2">
      <c r="A232" s="102"/>
      <c r="B232" s="53">
        <v>630</v>
      </c>
      <c r="C232" s="42" t="s">
        <v>136</v>
      </c>
      <c r="D232" s="62">
        <f t="shared" ref="D232:I232" si="110">SUM(D234:D236)</f>
        <v>0</v>
      </c>
      <c r="E232" s="62">
        <f t="shared" ref="E232" si="111">SUM(E234:E236)</f>
        <v>0</v>
      </c>
      <c r="F232" s="136">
        <f t="shared" ref="F232" si="112">SUM(F234:F236)</f>
        <v>0</v>
      </c>
      <c r="G232" s="136">
        <f t="shared" si="110"/>
        <v>0</v>
      </c>
      <c r="H232" s="136">
        <f t="shared" si="110"/>
        <v>0</v>
      </c>
      <c r="I232" s="62">
        <f t="shared" si="110"/>
        <v>0</v>
      </c>
      <c r="J232" s="62">
        <f t="shared" ref="J232" si="113">SUM(J234:J236)</f>
        <v>0</v>
      </c>
    </row>
    <row r="233" spans="1:10" ht="12" customHeight="1" x14ac:dyDescent="0.2">
      <c r="A233" s="102"/>
      <c r="B233" s="53"/>
      <c r="C233" s="42"/>
      <c r="D233" s="30"/>
      <c r="E233" s="108"/>
      <c r="F233" s="127"/>
      <c r="G233" s="127"/>
      <c r="H233" s="127"/>
      <c r="I233" s="108"/>
      <c r="J233" s="108"/>
    </row>
    <row r="234" spans="1:10" ht="12" customHeight="1" x14ac:dyDescent="0.2">
      <c r="A234" s="33"/>
      <c r="B234" s="43">
        <v>632001</v>
      </c>
      <c r="C234" s="44" t="s">
        <v>40</v>
      </c>
      <c r="D234" s="30"/>
      <c r="E234" s="108"/>
      <c r="F234" s="127"/>
      <c r="G234" s="127"/>
      <c r="H234" s="127"/>
      <c r="I234" s="108"/>
      <c r="J234" s="108"/>
    </row>
    <row r="235" spans="1:10" ht="12" customHeight="1" x14ac:dyDescent="0.2">
      <c r="A235" s="33"/>
      <c r="B235" s="43">
        <v>632002</v>
      </c>
      <c r="C235" s="44" t="s">
        <v>128</v>
      </c>
      <c r="D235" s="30"/>
      <c r="E235" s="108"/>
      <c r="F235" s="127"/>
      <c r="G235" s="127"/>
      <c r="H235" s="127"/>
      <c r="I235" s="108"/>
      <c r="J235" s="108"/>
    </row>
    <row r="236" spans="1:10" ht="12" customHeight="1" x14ac:dyDescent="0.2">
      <c r="A236" s="33"/>
      <c r="B236" s="43">
        <v>633006</v>
      </c>
      <c r="C236" s="44" t="s">
        <v>197</v>
      </c>
      <c r="D236" s="41">
        <v>0</v>
      </c>
      <c r="E236" s="108"/>
      <c r="F236" s="127"/>
      <c r="G236" s="127"/>
      <c r="H236" s="127"/>
      <c r="I236" s="108"/>
      <c r="J236" s="108"/>
    </row>
    <row r="237" spans="1:10" ht="12" customHeight="1" x14ac:dyDescent="0.2">
      <c r="A237" s="33"/>
      <c r="B237" s="53">
        <v>640</v>
      </c>
      <c r="C237" s="42" t="s">
        <v>135</v>
      </c>
      <c r="D237" s="62">
        <f t="shared" ref="D237:J237" si="114">SUM(D239)</f>
        <v>1850</v>
      </c>
      <c r="E237" s="62">
        <f t="shared" ref="E237" si="115">SUM(E239)</f>
        <v>3500</v>
      </c>
      <c r="F237" s="136">
        <f t="shared" ref="F237" si="116">SUM(F239)</f>
        <v>4700</v>
      </c>
      <c r="G237" s="136">
        <f t="shared" si="114"/>
        <v>4700</v>
      </c>
      <c r="H237" s="136">
        <f t="shared" si="114"/>
        <v>4000</v>
      </c>
      <c r="I237" s="136">
        <f t="shared" si="114"/>
        <v>4500</v>
      </c>
      <c r="J237" s="136">
        <f t="shared" si="114"/>
        <v>4500</v>
      </c>
    </row>
    <row r="238" spans="1:10" ht="12" customHeight="1" x14ac:dyDescent="0.2">
      <c r="A238" s="33"/>
      <c r="B238" s="43"/>
      <c r="C238" s="44"/>
      <c r="D238" s="30"/>
      <c r="E238" s="108"/>
      <c r="F238" s="127"/>
      <c r="G238" s="127"/>
      <c r="H238" s="127"/>
      <c r="I238" s="108"/>
      <c r="J238" s="108"/>
    </row>
    <row r="239" spans="1:10" ht="12" customHeight="1" x14ac:dyDescent="0.2">
      <c r="A239" s="33"/>
      <c r="B239" s="43">
        <v>642002</v>
      </c>
      <c r="C239" s="44" t="s">
        <v>219</v>
      </c>
      <c r="D239" s="41">
        <v>1850</v>
      </c>
      <c r="E239" s="111">
        <v>3500</v>
      </c>
      <c r="F239" s="130">
        <v>4700</v>
      </c>
      <c r="G239" s="130">
        <v>4700</v>
      </c>
      <c r="H239" s="130">
        <v>4000</v>
      </c>
      <c r="I239" s="111">
        <v>4500</v>
      </c>
      <c r="J239" s="111">
        <v>4500</v>
      </c>
    </row>
    <row r="240" spans="1:10" ht="12" customHeight="1" x14ac:dyDescent="0.2">
      <c r="A240" s="33" t="s">
        <v>77</v>
      </c>
      <c r="B240" s="68"/>
      <c r="C240" s="69"/>
      <c r="D240" s="31"/>
      <c r="E240" s="108"/>
      <c r="F240" s="127"/>
      <c r="G240" s="127"/>
      <c r="H240" s="127"/>
      <c r="I240" s="108"/>
      <c r="J240" s="108"/>
    </row>
    <row r="241" spans="1:10" ht="12" customHeight="1" x14ac:dyDescent="0.2">
      <c r="A241" s="33" t="s">
        <v>155</v>
      </c>
      <c r="B241" s="37"/>
      <c r="C241" s="42" t="s">
        <v>98</v>
      </c>
      <c r="D241" s="31"/>
      <c r="E241" s="108"/>
      <c r="F241" s="127"/>
      <c r="G241" s="127"/>
      <c r="H241" s="127"/>
      <c r="I241" s="108"/>
      <c r="J241" s="108"/>
    </row>
    <row r="242" spans="1:10" ht="12" customHeight="1" x14ac:dyDescent="0.2">
      <c r="A242" s="33"/>
      <c r="B242" s="61">
        <v>630</v>
      </c>
      <c r="C242" s="42" t="s">
        <v>2</v>
      </c>
      <c r="D242" s="31"/>
      <c r="E242" s="108"/>
      <c r="F242" s="127"/>
      <c r="G242" s="127"/>
      <c r="H242" s="127"/>
      <c r="I242" s="108"/>
      <c r="J242" s="108"/>
    </row>
    <row r="243" spans="1:10" ht="12" customHeight="1" x14ac:dyDescent="0.2">
      <c r="A243" s="33"/>
      <c r="B243" s="37"/>
      <c r="C243" s="42"/>
      <c r="D243" s="31"/>
      <c r="E243" s="108"/>
      <c r="F243" s="127"/>
      <c r="G243" s="127"/>
      <c r="H243" s="127"/>
      <c r="I243" s="108"/>
      <c r="J243" s="108"/>
    </row>
    <row r="244" spans="1:10" ht="12" customHeight="1" x14ac:dyDescent="0.2">
      <c r="A244" s="33"/>
      <c r="B244" s="37">
        <v>633009</v>
      </c>
      <c r="C244" s="38" t="s">
        <v>97</v>
      </c>
      <c r="D244" s="31"/>
      <c r="E244" s="108"/>
      <c r="F244" s="127"/>
      <c r="G244" s="127"/>
      <c r="H244" s="127"/>
      <c r="I244" s="108"/>
      <c r="J244" s="108"/>
    </row>
    <row r="245" spans="1:10" ht="12" customHeight="1" x14ac:dyDescent="0.2">
      <c r="A245" s="33"/>
      <c r="B245" s="61">
        <v>620</v>
      </c>
      <c r="C245" s="42" t="s">
        <v>141</v>
      </c>
      <c r="D245" s="31"/>
      <c r="E245" s="108"/>
      <c r="F245" s="127"/>
      <c r="G245" s="127"/>
      <c r="H245" s="127"/>
      <c r="I245" s="108"/>
      <c r="J245" s="108"/>
    </row>
    <row r="246" spans="1:10" ht="12" customHeight="1" x14ac:dyDescent="0.2">
      <c r="A246" s="33"/>
      <c r="B246" s="37"/>
      <c r="C246" s="38"/>
      <c r="D246" s="31"/>
      <c r="E246" s="108"/>
      <c r="F246" s="127"/>
      <c r="G246" s="127"/>
      <c r="H246" s="127"/>
      <c r="I246" s="108"/>
      <c r="J246" s="108"/>
    </row>
    <row r="247" spans="1:10" ht="12" customHeight="1" x14ac:dyDescent="0.2">
      <c r="A247" s="33"/>
      <c r="B247" s="37">
        <v>621</v>
      </c>
      <c r="C247" s="38" t="s">
        <v>143</v>
      </c>
      <c r="D247" s="31"/>
      <c r="E247" s="108"/>
      <c r="F247" s="127"/>
      <c r="G247" s="127"/>
      <c r="H247" s="127"/>
      <c r="I247" s="108"/>
      <c r="J247" s="108"/>
    </row>
    <row r="248" spans="1:10" ht="12" customHeight="1" x14ac:dyDescent="0.2">
      <c r="A248" s="33"/>
      <c r="B248" s="37">
        <v>625</v>
      </c>
      <c r="C248" s="38" t="s">
        <v>103</v>
      </c>
      <c r="D248" s="31"/>
      <c r="E248" s="108"/>
      <c r="F248" s="127"/>
      <c r="G248" s="127"/>
      <c r="H248" s="127"/>
      <c r="I248" s="108"/>
      <c r="J248" s="108"/>
    </row>
    <row r="249" spans="1:10" ht="12" customHeight="1" x14ac:dyDescent="0.2">
      <c r="A249" s="33"/>
      <c r="B249" s="61">
        <v>637</v>
      </c>
      <c r="C249" s="42" t="s">
        <v>18</v>
      </c>
      <c r="D249" s="31"/>
      <c r="E249" s="108"/>
      <c r="F249" s="127"/>
      <c r="G249" s="127"/>
      <c r="H249" s="127"/>
      <c r="I249" s="108"/>
      <c r="J249" s="108"/>
    </row>
    <row r="250" spans="1:10" ht="12" customHeight="1" x14ac:dyDescent="0.2">
      <c r="A250" s="33"/>
      <c r="B250" s="37">
        <v>637027</v>
      </c>
      <c r="C250" s="38" t="s">
        <v>120</v>
      </c>
      <c r="D250" s="31"/>
      <c r="E250" s="108"/>
      <c r="F250" s="127"/>
      <c r="G250" s="127"/>
      <c r="H250" s="127"/>
      <c r="I250" s="108"/>
      <c r="J250" s="108"/>
    </row>
    <row r="251" spans="1:10" ht="12" customHeight="1" x14ac:dyDescent="0.2">
      <c r="A251" s="33" t="s">
        <v>156</v>
      </c>
      <c r="B251" s="37"/>
      <c r="C251" s="42" t="s">
        <v>220</v>
      </c>
      <c r="D251" s="42">
        <f t="shared" ref="D251:J251" si="117">D252+D259+D262</f>
        <v>26650</v>
      </c>
      <c r="E251" s="42">
        <f t="shared" ref="E251:F251" si="118">E252+E259+E262</f>
        <v>21227</v>
      </c>
      <c r="F251" s="140">
        <f t="shared" si="118"/>
        <v>16620</v>
      </c>
      <c r="G251" s="140">
        <f t="shared" si="117"/>
        <v>9229</v>
      </c>
      <c r="H251" s="140">
        <f t="shared" si="117"/>
        <v>11470</v>
      </c>
      <c r="I251" s="140">
        <f t="shared" si="117"/>
        <v>11470</v>
      </c>
      <c r="J251" s="140">
        <f t="shared" si="117"/>
        <v>11470</v>
      </c>
    </row>
    <row r="252" spans="1:10" ht="12" customHeight="1" x14ac:dyDescent="0.2">
      <c r="A252" s="33"/>
      <c r="B252" s="61">
        <v>630</v>
      </c>
      <c r="C252" s="42" t="s">
        <v>2</v>
      </c>
      <c r="D252" s="42">
        <f t="shared" ref="D252:J252" si="119">SUM(D254:D258)</f>
        <v>11000</v>
      </c>
      <c r="E252" s="42">
        <f t="shared" ref="E252" si="120">SUM(E254:E258)</f>
        <v>9500</v>
      </c>
      <c r="F252" s="140">
        <f t="shared" ref="F252" si="121">SUM(F254:F258)</f>
        <v>5400</v>
      </c>
      <c r="G252" s="140">
        <f t="shared" si="119"/>
        <v>3903</v>
      </c>
      <c r="H252" s="140">
        <f t="shared" si="119"/>
        <v>4400</v>
      </c>
      <c r="I252" s="140">
        <f t="shared" si="119"/>
        <v>4400</v>
      </c>
      <c r="J252" s="140">
        <f t="shared" si="119"/>
        <v>4400</v>
      </c>
    </row>
    <row r="253" spans="1:10" ht="12" customHeight="1" x14ac:dyDescent="0.2">
      <c r="A253" s="33"/>
      <c r="B253" s="37"/>
      <c r="C253" s="42"/>
      <c r="D253" s="31"/>
      <c r="E253" s="108"/>
      <c r="F253" s="127"/>
      <c r="G253" s="127"/>
      <c r="H253" s="127"/>
      <c r="I253" s="108"/>
      <c r="J253" s="108"/>
    </row>
    <row r="254" spans="1:10" ht="12" customHeight="1" x14ac:dyDescent="0.2">
      <c r="A254" s="33"/>
      <c r="B254" s="37">
        <v>632001</v>
      </c>
      <c r="C254" s="38" t="s">
        <v>239</v>
      </c>
      <c r="D254" s="41">
        <v>5000</v>
      </c>
      <c r="E254" s="111">
        <v>7000</v>
      </c>
      <c r="F254" s="130">
        <v>4500</v>
      </c>
      <c r="G254" s="130">
        <v>3393</v>
      </c>
      <c r="H254" s="130">
        <v>3500</v>
      </c>
      <c r="I254" s="111">
        <v>3500</v>
      </c>
      <c r="J254" s="111">
        <v>3500</v>
      </c>
    </row>
    <row r="255" spans="1:10" ht="12" customHeight="1" x14ac:dyDescent="0.2">
      <c r="A255" s="33"/>
      <c r="B255" s="37">
        <v>632002</v>
      </c>
      <c r="C255" s="38" t="s">
        <v>121</v>
      </c>
      <c r="D255" s="41">
        <v>100</v>
      </c>
      <c r="E255" s="111">
        <v>500</v>
      </c>
      <c r="F255" s="130">
        <v>200</v>
      </c>
      <c r="G255" s="130">
        <v>300</v>
      </c>
      <c r="H255" s="130">
        <v>200</v>
      </c>
      <c r="I255" s="111">
        <v>200</v>
      </c>
      <c r="J255" s="111">
        <v>200</v>
      </c>
    </row>
    <row r="256" spans="1:10" ht="12" customHeight="1" x14ac:dyDescent="0.2">
      <c r="A256" s="33"/>
      <c r="B256" s="37">
        <v>632003</v>
      </c>
      <c r="C256" s="38" t="s">
        <v>273</v>
      </c>
      <c r="D256" s="41"/>
      <c r="E256" s="111"/>
      <c r="F256" s="130">
        <v>200</v>
      </c>
      <c r="G256" s="130">
        <v>187</v>
      </c>
      <c r="H256" s="130">
        <v>200</v>
      </c>
      <c r="I256" s="111">
        <v>200</v>
      </c>
      <c r="J256" s="111">
        <v>200</v>
      </c>
    </row>
    <row r="257" spans="1:10" ht="12" customHeight="1" x14ac:dyDescent="0.2">
      <c r="A257" s="33"/>
      <c r="B257" s="37">
        <v>633006</v>
      </c>
      <c r="C257" s="38" t="s">
        <v>242</v>
      </c>
      <c r="D257" s="41">
        <v>5900</v>
      </c>
      <c r="E257" s="111">
        <v>2000</v>
      </c>
      <c r="F257" s="130">
        <v>500</v>
      </c>
      <c r="G257" s="130">
        <v>23</v>
      </c>
      <c r="H257" s="130">
        <v>500</v>
      </c>
      <c r="I257" s="111">
        <v>500</v>
      </c>
      <c r="J257" s="111">
        <v>500</v>
      </c>
    </row>
    <row r="258" spans="1:10" ht="12" customHeight="1" x14ac:dyDescent="0.2">
      <c r="A258" s="33"/>
      <c r="B258" s="37">
        <v>634003</v>
      </c>
      <c r="C258" s="38" t="s">
        <v>122</v>
      </c>
      <c r="D258" s="31"/>
      <c r="E258" s="108"/>
      <c r="F258" s="134"/>
      <c r="G258" s="127"/>
      <c r="H258" s="134"/>
      <c r="I258" s="110"/>
      <c r="J258" s="110"/>
    </row>
    <row r="259" spans="1:10" ht="12" customHeight="1" x14ac:dyDescent="0.2">
      <c r="A259" s="51"/>
      <c r="B259" s="61">
        <v>635</v>
      </c>
      <c r="C259" s="42" t="s">
        <v>137</v>
      </c>
      <c r="D259" s="42">
        <f t="shared" ref="D259:J259" si="122">SUM(D260:D261)</f>
        <v>3000</v>
      </c>
      <c r="E259" s="42">
        <f t="shared" ref="E259:F259" si="123">SUM(E260:E261)</f>
        <v>1500</v>
      </c>
      <c r="F259" s="140">
        <f t="shared" si="123"/>
        <v>500</v>
      </c>
      <c r="G259" s="140">
        <f t="shared" si="122"/>
        <v>694</v>
      </c>
      <c r="H259" s="140">
        <f t="shared" si="122"/>
        <v>500</v>
      </c>
      <c r="I259" s="140">
        <f t="shared" si="122"/>
        <v>500</v>
      </c>
      <c r="J259" s="140">
        <f t="shared" si="122"/>
        <v>500</v>
      </c>
    </row>
    <row r="260" spans="1:10" ht="12" customHeight="1" x14ac:dyDescent="0.2">
      <c r="A260" s="33"/>
      <c r="B260" s="37">
        <v>635004</v>
      </c>
      <c r="C260" s="38" t="s">
        <v>195</v>
      </c>
      <c r="D260" s="31"/>
      <c r="E260" s="108"/>
      <c r="F260" s="127"/>
      <c r="G260" s="127"/>
      <c r="H260" s="127"/>
      <c r="I260" s="108"/>
      <c r="J260" s="108"/>
    </row>
    <row r="261" spans="1:10" ht="12" customHeight="1" x14ac:dyDescent="0.2">
      <c r="A261" s="33"/>
      <c r="B261" s="37">
        <v>635006</v>
      </c>
      <c r="C261" s="38" t="s">
        <v>240</v>
      </c>
      <c r="D261" s="41">
        <v>3000</v>
      </c>
      <c r="E261" s="111">
        <v>1500</v>
      </c>
      <c r="F261" s="130">
        <v>500</v>
      </c>
      <c r="G261" s="130">
        <v>694</v>
      </c>
      <c r="H261" s="130">
        <v>500</v>
      </c>
      <c r="I261" s="111">
        <v>500</v>
      </c>
      <c r="J261" s="111">
        <v>500</v>
      </c>
    </row>
    <row r="262" spans="1:10" ht="12" customHeight="1" x14ac:dyDescent="0.2">
      <c r="A262" s="33"/>
      <c r="B262" s="61">
        <v>637</v>
      </c>
      <c r="C262" s="42" t="s">
        <v>18</v>
      </c>
      <c r="D262" s="42">
        <f t="shared" ref="D262:J262" si="124">SUM(D264:D280)</f>
        <v>12650</v>
      </c>
      <c r="E262" s="42">
        <f t="shared" ref="E262:F262" si="125">SUM(E264:E280)</f>
        <v>10227</v>
      </c>
      <c r="F262" s="140">
        <f t="shared" si="125"/>
        <v>10720</v>
      </c>
      <c r="G262" s="140">
        <f t="shared" si="124"/>
        <v>4632</v>
      </c>
      <c r="H262" s="140">
        <f t="shared" si="124"/>
        <v>6570</v>
      </c>
      <c r="I262" s="140">
        <f t="shared" si="124"/>
        <v>6570</v>
      </c>
      <c r="J262" s="140">
        <f t="shared" si="124"/>
        <v>6570</v>
      </c>
    </row>
    <row r="263" spans="1:10" ht="12" customHeight="1" x14ac:dyDescent="0.2">
      <c r="A263" s="33"/>
      <c r="B263" s="37"/>
      <c r="C263" s="38"/>
      <c r="D263" s="31"/>
      <c r="E263" s="108"/>
      <c r="F263" s="127"/>
      <c r="G263" s="127"/>
      <c r="H263" s="127"/>
      <c r="I263" s="108"/>
      <c r="J263" s="108"/>
    </row>
    <row r="264" spans="1:10" ht="12" customHeight="1" x14ac:dyDescent="0.2">
      <c r="A264" s="33"/>
      <c r="B264" s="37">
        <v>637004</v>
      </c>
      <c r="C264" s="38" t="s">
        <v>53</v>
      </c>
      <c r="D264" s="31"/>
      <c r="E264" s="108"/>
      <c r="F264" s="127"/>
      <c r="G264" s="127"/>
      <c r="H264" s="127"/>
      <c r="I264" s="108"/>
      <c r="J264" s="108"/>
    </row>
    <row r="265" spans="1:10" ht="12" customHeight="1" x14ac:dyDescent="0.2">
      <c r="A265" s="33"/>
      <c r="B265" s="37">
        <v>637002</v>
      </c>
      <c r="C265" s="38" t="s">
        <v>243</v>
      </c>
      <c r="D265" s="41">
        <v>1100</v>
      </c>
      <c r="E265" s="111">
        <v>1000</v>
      </c>
      <c r="F265" s="130">
        <v>500</v>
      </c>
      <c r="G265" s="130">
        <v>0</v>
      </c>
      <c r="H265" s="130"/>
      <c r="I265" s="111"/>
      <c r="J265" s="111"/>
    </row>
    <row r="266" spans="1:10" ht="12" customHeight="1" x14ac:dyDescent="0.2">
      <c r="A266" s="33"/>
      <c r="B266" s="37">
        <v>637002</v>
      </c>
      <c r="C266" s="38" t="s">
        <v>178</v>
      </c>
      <c r="D266" s="41">
        <v>500</v>
      </c>
      <c r="E266" s="111">
        <v>400</v>
      </c>
      <c r="F266" s="130">
        <v>400</v>
      </c>
      <c r="G266" s="130"/>
      <c r="H266" s="130">
        <v>400</v>
      </c>
      <c r="I266" s="111">
        <v>400</v>
      </c>
      <c r="J266" s="111">
        <v>400</v>
      </c>
    </row>
    <row r="267" spans="1:10" ht="12" customHeight="1" x14ac:dyDescent="0.2">
      <c r="A267" s="33"/>
      <c r="B267" s="37">
        <v>637002</v>
      </c>
      <c r="C267" s="38" t="s">
        <v>231</v>
      </c>
      <c r="D267" s="41">
        <v>250</v>
      </c>
      <c r="E267" s="111">
        <v>250</v>
      </c>
      <c r="F267" s="130">
        <v>250</v>
      </c>
      <c r="G267" s="130">
        <v>72</v>
      </c>
      <c r="H267" s="130">
        <v>250</v>
      </c>
      <c r="I267" s="111">
        <v>250</v>
      </c>
      <c r="J267" s="111">
        <v>250</v>
      </c>
    </row>
    <row r="268" spans="1:10" ht="12" customHeight="1" x14ac:dyDescent="0.2">
      <c r="A268" s="33"/>
      <c r="B268" s="37">
        <v>637002</v>
      </c>
      <c r="C268" s="38" t="s">
        <v>230</v>
      </c>
      <c r="D268" s="41">
        <v>200</v>
      </c>
      <c r="E268" s="111">
        <v>200</v>
      </c>
      <c r="F268" s="130">
        <v>200</v>
      </c>
      <c r="G268" s="130"/>
      <c r="H268" s="130">
        <v>200</v>
      </c>
      <c r="I268" s="111">
        <v>200</v>
      </c>
      <c r="J268" s="111">
        <v>200</v>
      </c>
    </row>
    <row r="269" spans="1:10" ht="12" customHeight="1" x14ac:dyDescent="0.2">
      <c r="A269" s="33"/>
      <c r="B269" s="37">
        <v>637002</v>
      </c>
      <c r="C269" s="38" t="s">
        <v>179</v>
      </c>
      <c r="D269" s="41">
        <v>3000</v>
      </c>
      <c r="E269" s="111">
        <v>3500</v>
      </c>
      <c r="F269" s="130">
        <v>3500</v>
      </c>
      <c r="G269" s="130"/>
      <c r="H269" s="130">
        <v>3500</v>
      </c>
      <c r="I269" s="111">
        <v>3500</v>
      </c>
      <c r="J269" s="111">
        <v>3500</v>
      </c>
    </row>
    <row r="270" spans="1:10" ht="12" customHeight="1" x14ac:dyDescent="0.2">
      <c r="A270" s="33"/>
      <c r="B270" s="37">
        <v>637002</v>
      </c>
      <c r="C270" s="38" t="s">
        <v>264</v>
      </c>
      <c r="D270" s="41"/>
      <c r="E270" s="111"/>
      <c r="F270" s="130">
        <v>2000</v>
      </c>
      <c r="G270" s="130">
        <v>987</v>
      </c>
      <c r="H270" s="130">
        <v>2000</v>
      </c>
      <c r="I270" s="111">
        <v>2000</v>
      </c>
      <c r="J270" s="111">
        <v>2000</v>
      </c>
    </row>
    <row r="271" spans="1:10" ht="12" customHeight="1" x14ac:dyDescent="0.2">
      <c r="A271" s="33"/>
      <c r="B271" s="37">
        <v>637002</v>
      </c>
      <c r="C271" s="38" t="s">
        <v>245</v>
      </c>
      <c r="D271" s="41">
        <v>2980</v>
      </c>
      <c r="E271" s="111"/>
      <c r="F271" s="130"/>
      <c r="G271" s="130"/>
      <c r="H271" s="130"/>
      <c r="I271" s="111"/>
      <c r="J271" s="111"/>
    </row>
    <row r="272" spans="1:10" ht="12" customHeight="1" x14ac:dyDescent="0.2">
      <c r="A272" s="33"/>
      <c r="B272" s="37">
        <v>637002</v>
      </c>
      <c r="C272" s="38" t="s">
        <v>246</v>
      </c>
      <c r="D272" s="41">
        <v>1800</v>
      </c>
      <c r="E272" s="111"/>
      <c r="F272" s="130"/>
      <c r="G272" s="130"/>
      <c r="H272" s="130"/>
      <c r="I272" s="111"/>
      <c r="J272" s="111"/>
    </row>
    <row r="273" spans="1:10" ht="12" customHeight="1" x14ac:dyDescent="0.2">
      <c r="A273" s="33"/>
      <c r="B273" s="37">
        <v>637002</v>
      </c>
      <c r="C273" s="38" t="s">
        <v>247</v>
      </c>
      <c r="D273" s="41">
        <v>500</v>
      </c>
      <c r="E273" s="111"/>
      <c r="F273" s="130"/>
      <c r="G273" s="130"/>
      <c r="H273" s="130"/>
      <c r="I273" s="111"/>
      <c r="J273" s="111"/>
    </row>
    <row r="274" spans="1:10" ht="12" customHeight="1" x14ac:dyDescent="0.2">
      <c r="A274" s="33"/>
      <c r="B274" s="37">
        <v>637002</v>
      </c>
      <c r="C274" s="38" t="s">
        <v>271</v>
      </c>
      <c r="D274" s="41"/>
      <c r="E274" s="111">
        <v>1000</v>
      </c>
      <c r="F274" s="130">
        <v>1050</v>
      </c>
      <c r="G274" s="130">
        <v>764</v>
      </c>
      <c r="H274" s="130"/>
      <c r="I274" s="111"/>
      <c r="J274" s="111"/>
    </row>
    <row r="275" spans="1:10" ht="12" customHeight="1" x14ac:dyDescent="0.2">
      <c r="A275" s="33"/>
      <c r="B275" s="37">
        <v>637002</v>
      </c>
      <c r="C275" s="38" t="s">
        <v>272</v>
      </c>
      <c r="D275" s="41"/>
      <c r="E275" s="111">
        <v>500</v>
      </c>
      <c r="F275" s="130">
        <v>500</v>
      </c>
      <c r="G275" s="130">
        <v>500</v>
      </c>
      <c r="H275" s="130"/>
      <c r="I275" s="111"/>
      <c r="J275" s="111"/>
    </row>
    <row r="276" spans="1:10" ht="12" customHeight="1" x14ac:dyDescent="0.2">
      <c r="A276" s="33"/>
      <c r="B276" s="37">
        <v>637002</v>
      </c>
      <c r="C276" s="38" t="s">
        <v>282</v>
      </c>
      <c r="D276" s="41"/>
      <c r="E276" s="111">
        <v>500</v>
      </c>
      <c r="F276" s="130">
        <v>500</v>
      </c>
      <c r="G276" s="130">
        <v>500</v>
      </c>
      <c r="H276" s="130"/>
      <c r="I276" s="111"/>
      <c r="J276" s="111"/>
    </row>
    <row r="277" spans="1:10" ht="12" customHeight="1" x14ac:dyDescent="0.2">
      <c r="A277" s="33"/>
      <c r="B277" s="37">
        <v>637002</v>
      </c>
      <c r="C277" s="38" t="s">
        <v>281</v>
      </c>
      <c r="D277" s="41"/>
      <c r="E277" s="111">
        <v>800</v>
      </c>
      <c r="F277" s="130">
        <v>1600</v>
      </c>
      <c r="G277" s="130">
        <v>1588</v>
      </c>
      <c r="H277" s="130"/>
      <c r="I277" s="111"/>
      <c r="J277" s="111"/>
    </row>
    <row r="278" spans="1:10" ht="12" customHeight="1" x14ac:dyDescent="0.2">
      <c r="A278" s="33"/>
      <c r="B278" s="37">
        <v>637002</v>
      </c>
      <c r="C278" s="38" t="s">
        <v>269</v>
      </c>
      <c r="D278" s="41">
        <v>2100</v>
      </c>
      <c r="E278" s="111">
        <v>1547</v>
      </c>
      <c r="F278" s="130"/>
      <c r="G278" s="130"/>
      <c r="H278" s="130"/>
      <c r="I278" s="111"/>
      <c r="J278" s="111"/>
    </row>
    <row r="279" spans="1:10" ht="12" customHeight="1" x14ac:dyDescent="0.2">
      <c r="A279" s="33"/>
      <c r="B279" s="37">
        <v>637003</v>
      </c>
      <c r="C279" s="38" t="s">
        <v>270</v>
      </c>
      <c r="D279" s="41"/>
      <c r="E279" s="111">
        <v>310</v>
      </c>
      <c r="F279" s="130"/>
      <c r="G279" s="130"/>
      <c r="H279" s="130"/>
      <c r="I279" s="111"/>
      <c r="J279" s="111"/>
    </row>
    <row r="280" spans="1:10" ht="12" customHeight="1" x14ac:dyDescent="0.2">
      <c r="A280" s="33"/>
      <c r="B280" s="37">
        <v>637015</v>
      </c>
      <c r="C280" s="38" t="s">
        <v>196</v>
      </c>
      <c r="D280" s="41">
        <v>220</v>
      </c>
      <c r="E280" s="111">
        <v>220</v>
      </c>
      <c r="F280" s="130">
        <v>220</v>
      </c>
      <c r="G280" s="130">
        <v>221</v>
      </c>
      <c r="H280" s="130">
        <v>220</v>
      </c>
      <c r="I280" s="111">
        <v>220</v>
      </c>
      <c r="J280" s="111">
        <v>220</v>
      </c>
    </row>
    <row r="281" spans="1:10" ht="12" customHeight="1" x14ac:dyDescent="0.2">
      <c r="A281" s="33" t="s">
        <v>11</v>
      </c>
      <c r="B281" s="49"/>
      <c r="C281" s="50"/>
      <c r="D281" s="65">
        <f t="shared" ref="D281:J281" si="126">D282</f>
        <v>950</v>
      </c>
      <c r="E281" s="65">
        <f t="shared" si="126"/>
        <v>750</v>
      </c>
      <c r="F281" s="141">
        <f t="shared" si="126"/>
        <v>450</v>
      </c>
      <c r="G281" s="141">
        <f t="shared" si="126"/>
        <v>400</v>
      </c>
      <c r="H281" s="141">
        <f t="shared" si="126"/>
        <v>300</v>
      </c>
      <c r="I281" s="141">
        <f t="shared" si="126"/>
        <v>300</v>
      </c>
      <c r="J281" s="141">
        <f t="shared" si="126"/>
        <v>300</v>
      </c>
    </row>
    <row r="282" spans="1:10" ht="12" customHeight="1" x14ac:dyDescent="0.2">
      <c r="A282" s="33"/>
      <c r="B282" s="49">
        <v>630</v>
      </c>
      <c r="C282" s="33" t="s">
        <v>2</v>
      </c>
      <c r="D282" s="101">
        <f t="shared" ref="D282:J282" si="127">SUM(D284:D286)</f>
        <v>950</v>
      </c>
      <c r="E282" s="101">
        <f t="shared" ref="E282:F282" si="128">SUM(E284:E286)</f>
        <v>750</v>
      </c>
      <c r="F282" s="144">
        <f t="shared" si="128"/>
        <v>450</v>
      </c>
      <c r="G282" s="144">
        <f t="shared" si="127"/>
        <v>400</v>
      </c>
      <c r="H282" s="144">
        <f t="shared" si="127"/>
        <v>300</v>
      </c>
      <c r="I282" s="144">
        <f t="shared" si="127"/>
        <v>300</v>
      </c>
      <c r="J282" s="144">
        <f t="shared" si="127"/>
        <v>300</v>
      </c>
    </row>
    <row r="283" spans="1:10" ht="12" customHeight="1" x14ac:dyDescent="0.2">
      <c r="A283" s="33"/>
      <c r="B283" s="49"/>
      <c r="C283" s="33"/>
      <c r="D283" s="30"/>
      <c r="E283" s="108"/>
      <c r="F283" s="127"/>
      <c r="G283" s="127"/>
      <c r="H283" s="127"/>
      <c r="I283" s="108"/>
      <c r="J283" s="108"/>
    </row>
    <row r="284" spans="1:10" ht="12" customHeight="1" x14ac:dyDescent="0.2">
      <c r="A284" s="19"/>
      <c r="B284" s="57">
        <v>633006</v>
      </c>
      <c r="C284" s="44" t="s">
        <v>70</v>
      </c>
      <c r="D284" s="29"/>
      <c r="E284" s="108"/>
      <c r="F284" s="127"/>
      <c r="G284" s="127"/>
      <c r="H284" s="127"/>
      <c r="I284" s="108"/>
      <c r="J284" s="108"/>
    </row>
    <row r="285" spans="1:10" ht="12" customHeight="1" x14ac:dyDescent="0.2">
      <c r="A285" s="19"/>
      <c r="B285" s="57">
        <v>635004</v>
      </c>
      <c r="C285" s="44" t="s">
        <v>162</v>
      </c>
      <c r="D285" s="29">
        <v>900</v>
      </c>
      <c r="E285" s="114">
        <v>700</v>
      </c>
      <c r="F285" s="130">
        <v>400</v>
      </c>
      <c r="G285" s="173">
        <v>400</v>
      </c>
      <c r="H285" s="130">
        <v>300</v>
      </c>
      <c r="I285" s="111">
        <v>300</v>
      </c>
      <c r="J285" s="111">
        <v>300</v>
      </c>
    </row>
    <row r="286" spans="1:10" ht="12" customHeight="1" x14ac:dyDescent="0.2">
      <c r="A286" s="19"/>
      <c r="B286" s="28">
        <v>637012</v>
      </c>
      <c r="C286" s="52" t="s">
        <v>123</v>
      </c>
      <c r="D286" s="41">
        <v>50</v>
      </c>
      <c r="E286" s="114">
        <v>50</v>
      </c>
      <c r="F286" s="130">
        <v>50</v>
      </c>
      <c r="G286" s="173">
        <v>0</v>
      </c>
      <c r="H286" s="130"/>
      <c r="I286" s="111"/>
      <c r="J286" s="111"/>
    </row>
    <row r="287" spans="1:10" ht="12" customHeight="1" x14ac:dyDescent="0.2">
      <c r="A287" s="19"/>
      <c r="B287" s="57">
        <v>635006</v>
      </c>
      <c r="C287" s="44" t="s">
        <v>50</v>
      </c>
      <c r="D287" s="29"/>
      <c r="E287" s="114"/>
      <c r="F287" s="127"/>
      <c r="G287" s="173"/>
      <c r="H287" s="127"/>
      <c r="I287" s="108"/>
      <c r="J287" s="108"/>
    </row>
    <row r="288" spans="1:10" ht="12" customHeight="1" x14ac:dyDescent="0.2">
      <c r="A288" s="33" t="s">
        <v>60</v>
      </c>
      <c r="B288" s="43"/>
      <c r="C288" s="44"/>
      <c r="D288" s="60">
        <f t="shared" ref="D288:J288" si="129">D289+D294+D300+D304</f>
        <v>4810</v>
      </c>
      <c r="E288" s="60">
        <f t="shared" ref="E288:F288" si="130">E289+E294+E300+E304</f>
        <v>8720</v>
      </c>
      <c r="F288" s="147">
        <f t="shared" si="130"/>
        <v>6270</v>
      </c>
      <c r="G288" s="147">
        <f t="shared" si="129"/>
        <v>4468</v>
      </c>
      <c r="H288" s="147">
        <f t="shared" si="129"/>
        <v>6170</v>
      </c>
      <c r="I288" s="147">
        <f t="shared" si="129"/>
        <v>6170</v>
      </c>
      <c r="J288" s="147">
        <f t="shared" si="129"/>
        <v>6170</v>
      </c>
    </row>
    <row r="289" spans="1:10" ht="12" customHeight="1" x14ac:dyDescent="0.2">
      <c r="A289" s="33"/>
      <c r="B289" s="53">
        <v>630</v>
      </c>
      <c r="C289" s="60" t="s">
        <v>2</v>
      </c>
      <c r="D289" s="42">
        <f t="shared" ref="D289:J289" si="131">SUM(D291:D293)</f>
        <v>1200</v>
      </c>
      <c r="E289" s="42">
        <f t="shared" ref="E289" si="132">SUM(E291:E293)</f>
        <v>1400</v>
      </c>
      <c r="F289" s="140">
        <f t="shared" ref="F289" si="133">SUM(F291:F293)</f>
        <v>1300</v>
      </c>
      <c r="G289" s="140">
        <f t="shared" si="131"/>
        <v>1442</v>
      </c>
      <c r="H289" s="140">
        <f t="shared" si="131"/>
        <v>1600</v>
      </c>
      <c r="I289" s="140">
        <f t="shared" si="131"/>
        <v>1600</v>
      </c>
      <c r="J289" s="140">
        <f t="shared" si="131"/>
        <v>1600</v>
      </c>
    </row>
    <row r="290" spans="1:10" ht="12" customHeight="1" x14ac:dyDescent="0.2">
      <c r="A290" s="33"/>
      <c r="B290" s="43"/>
      <c r="C290" s="44"/>
      <c r="D290" s="30"/>
      <c r="E290" s="108"/>
      <c r="F290" s="127"/>
      <c r="G290" s="127"/>
      <c r="H290" s="127"/>
      <c r="I290" s="108"/>
      <c r="J290" s="108"/>
    </row>
    <row r="291" spans="1:10" ht="12" customHeight="1" x14ac:dyDescent="0.2">
      <c r="A291" s="33"/>
      <c r="B291" s="28">
        <v>632001</v>
      </c>
      <c r="C291" s="38" t="s">
        <v>84</v>
      </c>
      <c r="D291" s="41">
        <v>800</v>
      </c>
      <c r="E291" s="111">
        <v>1000</v>
      </c>
      <c r="F291" s="130">
        <v>1000</v>
      </c>
      <c r="G291" s="130">
        <v>1274</v>
      </c>
      <c r="H291" s="130">
        <v>1400</v>
      </c>
      <c r="I291" s="111">
        <v>1400</v>
      </c>
      <c r="J291" s="111">
        <v>1400</v>
      </c>
    </row>
    <row r="292" spans="1:10" ht="12" customHeight="1" outlineLevel="1" x14ac:dyDescent="0.2">
      <c r="A292" s="33"/>
      <c r="B292" s="28">
        <v>632002</v>
      </c>
      <c r="C292" s="38" t="s">
        <v>124</v>
      </c>
      <c r="D292" s="30"/>
      <c r="E292" s="111"/>
      <c r="F292" s="130"/>
      <c r="G292" s="130"/>
      <c r="H292" s="130"/>
      <c r="I292" s="111"/>
      <c r="J292" s="111"/>
    </row>
    <row r="293" spans="1:10" ht="12" customHeight="1" outlineLevel="1" x14ac:dyDescent="0.2">
      <c r="A293" s="33"/>
      <c r="B293" s="28">
        <v>633006</v>
      </c>
      <c r="C293" s="52" t="s">
        <v>232</v>
      </c>
      <c r="D293" s="41">
        <v>400</v>
      </c>
      <c r="E293" s="111">
        <v>400</v>
      </c>
      <c r="F293" s="130">
        <v>300</v>
      </c>
      <c r="G293" s="130">
        <v>168</v>
      </c>
      <c r="H293" s="130">
        <v>200</v>
      </c>
      <c r="I293" s="111">
        <v>200</v>
      </c>
      <c r="J293" s="111">
        <v>200</v>
      </c>
    </row>
    <row r="294" spans="1:10" ht="12" customHeight="1" x14ac:dyDescent="0.2">
      <c r="A294" s="36"/>
      <c r="B294" s="53">
        <v>635</v>
      </c>
      <c r="C294" s="36" t="s">
        <v>137</v>
      </c>
      <c r="D294" s="36">
        <f t="shared" ref="D294:J294" si="134">SUM(D295:D299)</f>
        <v>600</v>
      </c>
      <c r="E294" s="36">
        <f t="shared" ref="E294:F294" si="135">SUM(E295:E299)</f>
        <v>600</v>
      </c>
      <c r="F294" s="133">
        <f t="shared" si="135"/>
        <v>300</v>
      </c>
      <c r="G294" s="133">
        <f t="shared" si="134"/>
        <v>600</v>
      </c>
      <c r="H294" s="133">
        <f t="shared" si="134"/>
        <v>300</v>
      </c>
      <c r="I294" s="133">
        <f t="shared" si="134"/>
        <v>300</v>
      </c>
      <c r="J294" s="133">
        <f t="shared" si="134"/>
        <v>300</v>
      </c>
    </row>
    <row r="295" spans="1:10" ht="12" hidden="1" customHeight="1" outlineLevel="1" x14ac:dyDescent="0.2">
      <c r="A295" s="33"/>
      <c r="B295" s="28"/>
      <c r="C295" s="52"/>
      <c r="D295" s="30"/>
      <c r="E295" s="108"/>
      <c r="F295" s="127"/>
      <c r="G295" s="127"/>
      <c r="H295" s="127"/>
      <c r="I295" s="108"/>
      <c r="J295" s="108"/>
    </row>
    <row r="296" spans="1:10" ht="12" customHeight="1" collapsed="1" x14ac:dyDescent="0.2">
      <c r="A296" s="33"/>
      <c r="B296" s="28">
        <v>635006</v>
      </c>
      <c r="C296" s="38" t="s">
        <v>150</v>
      </c>
      <c r="D296" s="41">
        <v>600</v>
      </c>
      <c r="E296" s="111">
        <v>600</v>
      </c>
      <c r="F296" s="130">
        <v>300</v>
      </c>
      <c r="G296" s="130">
        <v>600</v>
      </c>
      <c r="H296" s="130">
        <v>300</v>
      </c>
      <c r="I296" s="111">
        <v>300</v>
      </c>
      <c r="J296" s="111">
        <v>300</v>
      </c>
    </row>
    <row r="297" spans="1:10" ht="12" customHeight="1" x14ac:dyDescent="0.2">
      <c r="A297" s="19"/>
      <c r="B297" s="43" t="s">
        <v>9</v>
      </c>
      <c r="C297" s="44" t="s">
        <v>40</v>
      </c>
      <c r="D297" s="19"/>
      <c r="E297" s="108"/>
      <c r="F297" s="134"/>
      <c r="G297" s="127"/>
      <c r="H297" s="134"/>
      <c r="I297" s="110"/>
      <c r="J297" s="110"/>
    </row>
    <row r="298" spans="1:10" ht="12" customHeight="1" x14ac:dyDescent="0.2">
      <c r="A298" s="19"/>
      <c r="B298" s="57">
        <v>632002</v>
      </c>
      <c r="C298" s="44" t="s">
        <v>41</v>
      </c>
      <c r="D298" s="19"/>
      <c r="E298" s="108"/>
      <c r="F298" s="127"/>
      <c r="G298" s="127"/>
      <c r="H298" s="127"/>
      <c r="I298" s="108"/>
      <c r="J298" s="108"/>
    </row>
    <row r="299" spans="1:10" ht="12" customHeight="1" x14ac:dyDescent="0.2">
      <c r="A299" s="19"/>
      <c r="B299" s="57">
        <v>635006</v>
      </c>
      <c r="C299" s="44" t="s">
        <v>154</v>
      </c>
      <c r="D299" s="19"/>
      <c r="E299" s="108"/>
      <c r="F299" s="127"/>
      <c r="G299" s="127"/>
      <c r="H299" s="127"/>
      <c r="I299" s="108"/>
      <c r="J299" s="108"/>
    </row>
    <row r="300" spans="1:10" ht="12" customHeight="1" x14ac:dyDescent="0.2">
      <c r="A300" s="19"/>
      <c r="B300" s="59">
        <v>637</v>
      </c>
      <c r="C300" s="42" t="s">
        <v>18</v>
      </c>
      <c r="D300" s="42">
        <f t="shared" ref="D300:I300" si="136">SUM(D302:D303)</f>
        <v>70</v>
      </c>
      <c r="E300" s="42">
        <f t="shared" ref="E300:F300" si="137">SUM(E302:E303)</f>
        <v>70</v>
      </c>
      <c r="F300" s="140">
        <f t="shared" si="137"/>
        <v>70</v>
      </c>
      <c r="G300" s="140">
        <f t="shared" si="136"/>
        <v>67</v>
      </c>
      <c r="H300" s="140">
        <f t="shared" si="136"/>
        <v>70</v>
      </c>
      <c r="I300" s="42">
        <f t="shared" si="136"/>
        <v>70</v>
      </c>
      <c r="J300" s="42">
        <f t="shared" ref="J300" si="138">SUM(J302:J303)</f>
        <v>70</v>
      </c>
    </row>
    <row r="301" spans="1:10" ht="12" customHeight="1" x14ac:dyDescent="0.2">
      <c r="A301" s="19"/>
      <c r="B301" s="59"/>
      <c r="C301" s="42"/>
      <c r="D301" s="19"/>
      <c r="E301" s="108"/>
      <c r="F301" s="127"/>
      <c r="G301" s="127"/>
      <c r="H301" s="127"/>
      <c r="I301" s="108"/>
      <c r="J301" s="108"/>
    </row>
    <row r="302" spans="1:10" ht="12" customHeight="1" x14ac:dyDescent="0.2">
      <c r="A302" s="19"/>
      <c r="B302" s="37">
        <v>637004</v>
      </c>
      <c r="C302" s="38" t="s">
        <v>151</v>
      </c>
      <c r="D302" s="19"/>
      <c r="E302" s="108"/>
      <c r="F302" s="127"/>
      <c r="G302" s="127"/>
      <c r="H302" s="127"/>
      <c r="I302" s="108"/>
      <c r="J302" s="108"/>
    </row>
    <row r="303" spans="1:10" ht="12" customHeight="1" x14ac:dyDescent="0.2">
      <c r="A303" s="19"/>
      <c r="B303" s="37">
        <v>637015</v>
      </c>
      <c r="C303" s="38" t="s">
        <v>85</v>
      </c>
      <c r="D303" s="19">
        <v>70</v>
      </c>
      <c r="E303" s="111">
        <v>70</v>
      </c>
      <c r="F303" s="130">
        <v>70</v>
      </c>
      <c r="G303" s="130">
        <v>67</v>
      </c>
      <c r="H303" s="130">
        <v>70</v>
      </c>
      <c r="I303" s="111">
        <v>70</v>
      </c>
      <c r="J303" s="111">
        <v>70</v>
      </c>
    </row>
    <row r="304" spans="1:10" ht="12" customHeight="1" x14ac:dyDescent="0.2">
      <c r="A304" s="19"/>
      <c r="B304" s="70">
        <v>642</v>
      </c>
      <c r="C304" s="50" t="s">
        <v>20</v>
      </c>
      <c r="D304" s="95">
        <f t="shared" ref="D304:I304" si="139">SUM(D307:D315)</f>
        <v>2940</v>
      </c>
      <c r="E304" s="95">
        <f t="shared" ref="E304:F304" si="140">SUM(E307:E315)</f>
        <v>6650</v>
      </c>
      <c r="F304" s="142">
        <f t="shared" si="140"/>
        <v>4600</v>
      </c>
      <c r="G304" s="142">
        <f t="shared" si="139"/>
        <v>2359</v>
      </c>
      <c r="H304" s="142">
        <f t="shared" si="139"/>
        <v>4200</v>
      </c>
      <c r="I304" s="95">
        <f t="shared" si="139"/>
        <v>4200</v>
      </c>
      <c r="J304" s="95">
        <f t="shared" ref="J304" si="141">SUM(J307:J315)</f>
        <v>4200</v>
      </c>
    </row>
    <row r="305" spans="1:10" ht="12" hidden="1" customHeight="1" outlineLevel="1" x14ac:dyDescent="0.2">
      <c r="A305" s="19"/>
      <c r="B305" s="70"/>
      <c r="C305" s="50"/>
      <c r="D305" s="30"/>
      <c r="E305" s="108"/>
      <c r="F305" s="127"/>
      <c r="G305" s="127"/>
      <c r="H305" s="127"/>
      <c r="I305" s="108"/>
      <c r="J305" s="108"/>
    </row>
    <row r="306" spans="1:10" ht="12" hidden="1" customHeight="1" outlineLevel="1" x14ac:dyDescent="0.2">
      <c r="A306" s="19"/>
      <c r="B306" s="28">
        <v>642002</v>
      </c>
      <c r="C306" s="44" t="s">
        <v>125</v>
      </c>
      <c r="D306" s="33"/>
      <c r="E306" s="108"/>
      <c r="F306" s="127"/>
      <c r="G306" s="127"/>
      <c r="H306" s="127"/>
      <c r="I306" s="108"/>
      <c r="J306" s="108"/>
    </row>
    <row r="307" spans="1:10" ht="12" customHeight="1" outlineLevel="1" x14ac:dyDescent="0.2">
      <c r="A307" s="19"/>
      <c r="B307" s="28">
        <v>642002</v>
      </c>
      <c r="C307" s="44" t="s">
        <v>221</v>
      </c>
      <c r="D307" s="52">
        <v>500</v>
      </c>
      <c r="E307" s="130">
        <v>1000</v>
      </c>
      <c r="F307" s="130">
        <v>500</v>
      </c>
      <c r="G307" s="130">
        <v>346</v>
      </c>
      <c r="H307" s="130"/>
      <c r="I307" s="111"/>
      <c r="J307" s="111"/>
    </row>
    <row r="308" spans="1:10" ht="12" customHeight="1" outlineLevel="1" x14ac:dyDescent="0.2">
      <c r="A308" s="19"/>
      <c r="B308" s="28">
        <v>642002</v>
      </c>
      <c r="C308" s="44" t="s">
        <v>260</v>
      </c>
      <c r="D308" s="52"/>
      <c r="E308" s="130">
        <v>1000</v>
      </c>
      <c r="F308" s="130">
        <v>1000</v>
      </c>
      <c r="G308" s="130">
        <v>250</v>
      </c>
      <c r="H308" s="130">
        <v>1000</v>
      </c>
      <c r="I308" s="111">
        <v>1000</v>
      </c>
      <c r="J308" s="111">
        <v>1000</v>
      </c>
    </row>
    <row r="309" spans="1:10" ht="12" customHeight="1" outlineLevel="1" x14ac:dyDescent="0.2">
      <c r="A309" s="19"/>
      <c r="B309" s="28">
        <v>642002</v>
      </c>
      <c r="C309" s="44" t="s">
        <v>261</v>
      </c>
      <c r="D309" s="52"/>
      <c r="E309" s="130">
        <v>400</v>
      </c>
      <c r="F309" s="130">
        <v>400</v>
      </c>
      <c r="G309" s="130">
        <v>300</v>
      </c>
      <c r="H309" s="130">
        <v>400</v>
      </c>
      <c r="I309" s="111">
        <v>400</v>
      </c>
      <c r="J309" s="111">
        <v>400</v>
      </c>
    </row>
    <row r="310" spans="1:10" ht="12" customHeight="1" outlineLevel="1" x14ac:dyDescent="0.2">
      <c r="A310" s="19"/>
      <c r="B310" s="28">
        <v>642002</v>
      </c>
      <c r="C310" s="44" t="s">
        <v>262</v>
      </c>
      <c r="D310" s="52"/>
      <c r="E310" s="130">
        <v>500</v>
      </c>
      <c r="F310" s="130">
        <v>500</v>
      </c>
      <c r="G310" s="130">
        <v>170</v>
      </c>
      <c r="H310" s="130">
        <v>500</v>
      </c>
      <c r="I310" s="111">
        <v>500</v>
      </c>
      <c r="J310" s="111">
        <v>500</v>
      </c>
    </row>
    <row r="311" spans="1:10" ht="12" customHeight="1" outlineLevel="1" x14ac:dyDescent="0.2">
      <c r="A311" s="19"/>
      <c r="B311" s="28">
        <v>642002</v>
      </c>
      <c r="C311" s="44" t="s">
        <v>263</v>
      </c>
      <c r="D311" s="52"/>
      <c r="E311" s="130">
        <v>1000</v>
      </c>
      <c r="F311" s="130">
        <v>500</v>
      </c>
      <c r="G311" s="130">
        <v>0</v>
      </c>
      <c r="H311" s="130">
        <v>500</v>
      </c>
      <c r="I311" s="111">
        <v>500</v>
      </c>
      <c r="J311" s="111">
        <v>500</v>
      </c>
    </row>
    <row r="312" spans="1:10" ht="12" customHeight="1" outlineLevel="1" x14ac:dyDescent="0.2">
      <c r="A312" s="19"/>
      <c r="B312" s="28">
        <v>642002</v>
      </c>
      <c r="C312" s="44" t="s">
        <v>276</v>
      </c>
      <c r="D312" s="52"/>
      <c r="E312" s="130"/>
      <c r="F312" s="130">
        <v>700</v>
      </c>
      <c r="G312" s="130">
        <v>700</v>
      </c>
      <c r="H312" s="130">
        <v>800</v>
      </c>
      <c r="I312" s="111">
        <v>800</v>
      </c>
      <c r="J312" s="111">
        <v>800</v>
      </c>
    </row>
    <row r="313" spans="1:10" ht="12" customHeight="1" outlineLevel="1" x14ac:dyDescent="0.2">
      <c r="A313" s="19"/>
      <c r="B313" s="28">
        <v>642002</v>
      </c>
      <c r="C313" s="44" t="s">
        <v>274</v>
      </c>
      <c r="D313" s="52"/>
      <c r="E313" s="130">
        <v>2000</v>
      </c>
      <c r="F313" s="130"/>
      <c r="G313" s="130"/>
      <c r="H313" s="130"/>
      <c r="I313" s="111"/>
      <c r="J313" s="111"/>
    </row>
    <row r="314" spans="1:10" ht="12" customHeight="1" outlineLevel="1" x14ac:dyDescent="0.2">
      <c r="A314" s="19"/>
      <c r="B314" s="28">
        <v>642002</v>
      </c>
      <c r="C314" s="44" t="s">
        <v>249</v>
      </c>
      <c r="D314" s="52">
        <v>1700</v>
      </c>
      <c r="E314" s="130"/>
      <c r="F314" s="130"/>
      <c r="G314" s="130"/>
      <c r="H314" s="130"/>
      <c r="I314" s="111"/>
      <c r="J314" s="111"/>
    </row>
    <row r="315" spans="1:10" ht="12" customHeight="1" outlineLevel="1" x14ac:dyDescent="0.2">
      <c r="A315" s="19"/>
      <c r="B315" s="28">
        <v>642006</v>
      </c>
      <c r="C315" s="44" t="s">
        <v>248</v>
      </c>
      <c r="D315" s="52">
        <v>740</v>
      </c>
      <c r="E315" s="130">
        <v>750</v>
      </c>
      <c r="F315" s="130">
        <v>1000</v>
      </c>
      <c r="G315" s="130">
        <v>593</v>
      </c>
      <c r="H315" s="130">
        <v>1000</v>
      </c>
      <c r="I315" s="111">
        <v>1000</v>
      </c>
      <c r="J315" s="111">
        <v>1000</v>
      </c>
    </row>
    <row r="316" spans="1:10" ht="12" customHeight="1" outlineLevel="1" x14ac:dyDescent="0.2">
      <c r="A316" s="161" t="s">
        <v>99</v>
      </c>
      <c r="B316" s="167"/>
      <c r="C316" s="160"/>
      <c r="D316" s="118">
        <f t="shared" ref="D316:J316" si="142">D317+D356+D392</f>
        <v>43215</v>
      </c>
      <c r="E316" s="118">
        <f t="shared" si="142"/>
        <v>48330</v>
      </c>
      <c r="F316" s="118">
        <f t="shared" si="142"/>
        <v>54562</v>
      </c>
      <c r="G316" s="118">
        <f t="shared" si="142"/>
        <v>49362</v>
      </c>
      <c r="H316" s="118">
        <f t="shared" si="142"/>
        <v>56980</v>
      </c>
      <c r="I316" s="118">
        <f t="shared" si="142"/>
        <v>56980</v>
      </c>
      <c r="J316" s="118">
        <f t="shared" si="142"/>
        <v>58280</v>
      </c>
    </row>
    <row r="317" spans="1:10" ht="12" customHeight="1" outlineLevel="1" x14ac:dyDescent="0.2">
      <c r="A317" s="33" t="s">
        <v>79</v>
      </c>
      <c r="B317" s="53" t="s">
        <v>174</v>
      </c>
      <c r="C317" s="44"/>
      <c r="D317" s="56">
        <f t="shared" ref="D317:J317" si="143">D318+D325+D330+D341+D346</f>
        <v>41245</v>
      </c>
      <c r="E317" s="148">
        <f t="shared" si="143"/>
        <v>46430</v>
      </c>
      <c r="F317" s="148">
        <f t="shared" si="143"/>
        <v>53262</v>
      </c>
      <c r="G317" s="148">
        <f t="shared" si="143"/>
        <v>49362</v>
      </c>
      <c r="H317" s="148">
        <f t="shared" si="143"/>
        <v>56980</v>
      </c>
      <c r="I317" s="148">
        <f t="shared" si="143"/>
        <v>56980</v>
      </c>
      <c r="J317" s="148">
        <f t="shared" si="143"/>
        <v>58280</v>
      </c>
    </row>
    <row r="318" spans="1:10" ht="12" customHeight="1" outlineLevel="1" x14ac:dyDescent="0.2">
      <c r="A318" s="51"/>
      <c r="B318" s="53">
        <v>610</v>
      </c>
      <c r="C318" s="42" t="s">
        <v>109</v>
      </c>
      <c r="D318" s="82">
        <f>SUM(D319:D323)</f>
        <v>25800</v>
      </c>
      <c r="E318" s="143">
        <f>SUM(E319:E323)</f>
        <v>27400</v>
      </c>
      <c r="F318" s="143">
        <f>SUM(F319:F323)</f>
        <v>32100</v>
      </c>
      <c r="G318" s="143">
        <f>SUM(G319:G324)</f>
        <v>30493</v>
      </c>
      <c r="H318" s="143">
        <f>SUM(H319:H323)</f>
        <v>35100</v>
      </c>
      <c r="I318" s="143">
        <f>SUM(I319:I323)</f>
        <v>36300</v>
      </c>
      <c r="J318" s="143">
        <f>SUM(J319:J323)</f>
        <v>37400</v>
      </c>
    </row>
    <row r="319" spans="1:10" ht="12" customHeight="1" x14ac:dyDescent="0.2">
      <c r="A319" s="33"/>
      <c r="B319" s="53">
        <v>613</v>
      </c>
      <c r="C319" s="44" t="s">
        <v>229</v>
      </c>
      <c r="D319" s="30"/>
      <c r="E319" s="127"/>
      <c r="F319" s="127"/>
      <c r="G319" s="127"/>
      <c r="H319" s="127"/>
      <c r="I319" s="108"/>
      <c r="J319" s="108"/>
    </row>
    <row r="320" spans="1:10" ht="12" customHeight="1" x14ac:dyDescent="0.2">
      <c r="A320" s="19"/>
      <c r="B320" s="28">
        <v>611</v>
      </c>
      <c r="C320" s="71" t="s">
        <v>100</v>
      </c>
      <c r="D320" s="52">
        <v>23000</v>
      </c>
      <c r="E320" s="130">
        <v>24350</v>
      </c>
      <c r="F320" s="130">
        <v>28000</v>
      </c>
      <c r="G320" s="130">
        <v>25909</v>
      </c>
      <c r="H320" s="130">
        <v>31000</v>
      </c>
      <c r="I320" s="111">
        <v>32000</v>
      </c>
      <c r="J320" s="111">
        <v>33000</v>
      </c>
    </row>
    <row r="321" spans="1:10" ht="12" customHeight="1" x14ac:dyDescent="0.2">
      <c r="A321" s="19"/>
      <c r="B321" s="28">
        <v>611</v>
      </c>
      <c r="C321" s="71" t="s">
        <v>285</v>
      </c>
      <c r="D321" s="52"/>
      <c r="E321" s="130"/>
      <c r="F321" s="130"/>
      <c r="G321" s="130">
        <v>786</v>
      </c>
      <c r="H321" s="130">
        <v>800</v>
      </c>
      <c r="I321" s="111">
        <v>800</v>
      </c>
      <c r="J321" s="111">
        <v>800</v>
      </c>
    </row>
    <row r="322" spans="1:10" ht="12" customHeight="1" x14ac:dyDescent="0.2">
      <c r="A322" s="19"/>
      <c r="B322" s="28">
        <v>612002</v>
      </c>
      <c r="C322" s="71" t="s">
        <v>129</v>
      </c>
      <c r="D322" s="52">
        <v>2200</v>
      </c>
      <c r="E322" s="130">
        <v>2400</v>
      </c>
      <c r="F322" s="130">
        <v>3500</v>
      </c>
      <c r="G322" s="130">
        <v>2262</v>
      </c>
      <c r="H322" s="130">
        <v>3300</v>
      </c>
      <c r="I322" s="111">
        <v>3500</v>
      </c>
      <c r="J322" s="111">
        <v>3600</v>
      </c>
    </row>
    <row r="323" spans="1:10" ht="12" customHeight="1" x14ac:dyDescent="0.2">
      <c r="A323" s="19"/>
      <c r="B323" s="28">
        <v>614</v>
      </c>
      <c r="C323" s="71" t="s">
        <v>15</v>
      </c>
      <c r="D323" s="52">
        <v>600</v>
      </c>
      <c r="E323" s="130">
        <v>650</v>
      </c>
      <c r="F323" s="130">
        <v>600</v>
      </c>
      <c r="G323" s="130">
        <v>350</v>
      </c>
      <c r="H323" s="130"/>
      <c r="I323" s="111"/>
      <c r="J323" s="111"/>
    </row>
    <row r="324" spans="1:10" ht="12" customHeight="1" x14ac:dyDescent="0.2">
      <c r="A324" s="19"/>
      <c r="B324" s="28"/>
      <c r="C324" s="71" t="s">
        <v>283</v>
      </c>
      <c r="D324" s="52"/>
      <c r="E324" s="130"/>
      <c r="F324" s="130"/>
      <c r="G324" s="130">
        <v>1186</v>
      </c>
      <c r="H324" s="130"/>
      <c r="I324" s="111"/>
      <c r="J324" s="111"/>
    </row>
    <row r="325" spans="1:10" ht="12" customHeight="1" x14ac:dyDescent="0.2">
      <c r="A325" s="103"/>
      <c r="B325" s="53">
        <v>620</v>
      </c>
      <c r="C325" s="72" t="s">
        <v>138</v>
      </c>
      <c r="D325" s="72">
        <f t="shared" ref="D325:J325" si="144">SUM(D327:D329)</f>
        <v>9000</v>
      </c>
      <c r="E325" s="74">
        <f t="shared" ref="E325:F325" si="145">SUM(E327:E329)</f>
        <v>9700</v>
      </c>
      <c r="F325" s="149">
        <f t="shared" si="145"/>
        <v>10500</v>
      </c>
      <c r="G325" s="149">
        <f t="shared" si="144"/>
        <v>10656</v>
      </c>
      <c r="H325" s="149">
        <f t="shared" si="144"/>
        <v>12400</v>
      </c>
      <c r="I325" s="149">
        <f t="shared" si="144"/>
        <v>12700</v>
      </c>
      <c r="J325" s="149">
        <f t="shared" si="144"/>
        <v>12900</v>
      </c>
    </row>
    <row r="326" spans="1:10" ht="12" customHeight="1" x14ac:dyDescent="0.2">
      <c r="A326" s="19"/>
      <c r="B326" s="39"/>
      <c r="C326" s="71"/>
      <c r="D326" s="33"/>
      <c r="E326" s="108"/>
      <c r="F326" s="127"/>
      <c r="G326" s="127"/>
      <c r="H326" s="127"/>
      <c r="I326" s="108"/>
      <c r="J326" s="108"/>
    </row>
    <row r="327" spans="1:10" ht="12" customHeight="1" x14ac:dyDescent="0.2">
      <c r="A327" s="19"/>
      <c r="B327" s="28">
        <v>621</v>
      </c>
      <c r="C327" s="71" t="s">
        <v>101</v>
      </c>
      <c r="D327" s="52">
        <v>300</v>
      </c>
      <c r="E327" s="111">
        <v>500</v>
      </c>
      <c r="F327" s="130">
        <v>500</v>
      </c>
      <c r="G327" s="130">
        <v>553</v>
      </c>
      <c r="H327" s="130">
        <v>500</v>
      </c>
      <c r="I327" s="111">
        <v>600</v>
      </c>
      <c r="J327" s="111">
        <v>700</v>
      </c>
    </row>
    <row r="328" spans="1:10" ht="12" customHeight="1" x14ac:dyDescent="0.2">
      <c r="A328" s="19"/>
      <c r="B328" s="28">
        <v>623</v>
      </c>
      <c r="C328" s="71" t="s">
        <v>130</v>
      </c>
      <c r="D328" s="52">
        <v>2300</v>
      </c>
      <c r="E328" s="111">
        <v>2300</v>
      </c>
      <c r="F328" s="130">
        <v>2700</v>
      </c>
      <c r="G328" s="130">
        <v>2496</v>
      </c>
      <c r="H328" s="130">
        <v>3000</v>
      </c>
      <c r="I328" s="111">
        <v>3100</v>
      </c>
      <c r="J328" s="111">
        <v>3100</v>
      </c>
    </row>
    <row r="329" spans="1:10" ht="12" customHeight="1" x14ac:dyDescent="0.2">
      <c r="A329" s="19"/>
      <c r="B329" s="28">
        <v>625</v>
      </c>
      <c r="C329" s="71" t="s">
        <v>131</v>
      </c>
      <c r="D329" s="52">
        <v>6400</v>
      </c>
      <c r="E329" s="111">
        <v>6900</v>
      </c>
      <c r="F329" s="130">
        <v>7300</v>
      </c>
      <c r="G329" s="130">
        <v>7607</v>
      </c>
      <c r="H329" s="130">
        <v>8900</v>
      </c>
      <c r="I329" s="111">
        <v>9000</v>
      </c>
      <c r="J329" s="111">
        <v>9100</v>
      </c>
    </row>
    <row r="330" spans="1:10" ht="12" customHeight="1" x14ac:dyDescent="0.2">
      <c r="A330" s="103"/>
      <c r="B330" s="53">
        <v>630</v>
      </c>
      <c r="C330" s="72" t="s">
        <v>2</v>
      </c>
      <c r="D330" s="72">
        <f t="shared" ref="D330:J330" si="146">SUM(D331:D339)</f>
        <v>4080</v>
      </c>
      <c r="E330" s="74">
        <f t="shared" ref="E330:F330" si="147">SUM(E331:E339)</f>
        <v>5750</v>
      </c>
      <c r="F330" s="149">
        <f t="shared" si="147"/>
        <v>5400</v>
      </c>
      <c r="G330" s="149">
        <f t="shared" si="146"/>
        <v>4440</v>
      </c>
      <c r="H330" s="149">
        <f t="shared" si="146"/>
        <v>4200</v>
      </c>
      <c r="I330" s="149">
        <f t="shared" si="146"/>
        <v>4200</v>
      </c>
      <c r="J330" s="149">
        <f t="shared" si="146"/>
        <v>4200</v>
      </c>
    </row>
    <row r="331" spans="1:10" ht="12" customHeight="1" x14ac:dyDescent="0.2">
      <c r="A331" s="19"/>
      <c r="B331" s="39">
        <v>631001</v>
      </c>
      <c r="C331" s="71" t="s">
        <v>198</v>
      </c>
      <c r="D331" s="52">
        <v>150</v>
      </c>
      <c r="E331" s="111">
        <v>500</v>
      </c>
      <c r="F331" s="130">
        <v>300</v>
      </c>
      <c r="G331" s="130">
        <v>416</v>
      </c>
      <c r="H331" s="130">
        <v>300</v>
      </c>
      <c r="I331" s="111">
        <v>300</v>
      </c>
      <c r="J331" s="111">
        <v>300</v>
      </c>
    </row>
    <row r="332" spans="1:10" ht="12" customHeight="1" x14ac:dyDescent="0.2">
      <c r="A332" s="19"/>
      <c r="B332" s="28">
        <v>632001</v>
      </c>
      <c r="C332" s="71" t="s">
        <v>199</v>
      </c>
      <c r="D332" s="52">
        <v>500</v>
      </c>
      <c r="E332" s="111">
        <v>500</v>
      </c>
      <c r="F332" s="130">
        <v>400</v>
      </c>
      <c r="G332" s="130">
        <v>601</v>
      </c>
      <c r="H332" s="130">
        <v>3000</v>
      </c>
      <c r="I332" s="111">
        <v>3000</v>
      </c>
      <c r="J332" s="111">
        <v>3000</v>
      </c>
    </row>
    <row r="333" spans="1:10" ht="12" customHeight="1" x14ac:dyDescent="0.2">
      <c r="A333" s="19"/>
      <c r="B333" s="28">
        <v>632001</v>
      </c>
      <c r="C333" s="71" t="s">
        <v>200</v>
      </c>
      <c r="D333" s="52">
        <v>1500</v>
      </c>
      <c r="E333" s="111">
        <v>3000</v>
      </c>
      <c r="F333" s="130">
        <v>3000</v>
      </c>
      <c r="G333" s="130">
        <v>2582</v>
      </c>
      <c r="H333" s="130"/>
      <c r="I333" s="111"/>
      <c r="J333" s="111"/>
    </row>
    <row r="334" spans="1:10" ht="12" customHeight="1" x14ac:dyDescent="0.2">
      <c r="A334" s="19"/>
      <c r="B334" s="28">
        <v>632002</v>
      </c>
      <c r="C334" s="71" t="s">
        <v>41</v>
      </c>
      <c r="D334" s="52">
        <v>80</v>
      </c>
      <c r="E334" s="111">
        <v>150</v>
      </c>
      <c r="F334" s="130">
        <v>150</v>
      </c>
      <c r="G334" s="130"/>
      <c r="H334" s="130"/>
      <c r="I334" s="111"/>
      <c r="J334" s="111"/>
    </row>
    <row r="335" spans="1:10" ht="12" customHeight="1" x14ac:dyDescent="0.2">
      <c r="A335" s="19"/>
      <c r="B335" s="28">
        <v>632003</v>
      </c>
      <c r="C335" s="71" t="s">
        <v>81</v>
      </c>
      <c r="D335" s="52">
        <v>200</v>
      </c>
      <c r="E335" s="111">
        <v>300</v>
      </c>
      <c r="F335" s="130">
        <v>300</v>
      </c>
      <c r="G335" s="130">
        <v>270</v>
      </c>
      <c r="H335" s="130">
        <v>300</v>
      </c>
      <c r="I335" s="111">
        <v>300</v>
      </c>
      <c r="J335" s="111">
        <v>300</v>
      </c>
    </row>
    <row r="336" spans="1:10" ht="12" customHeight="1" x14ac:dyDescent="0.2">
      <c r="A336" s="19"/>
      <c r="B336" s="28">
        <v>633001</v>
      </c>
      <c r="C336" s="71"/>
      <c r="D336" s="33"/>
      <c r="E336" s="111"/>
      <c r="F336" s="130"/>
      <c r="G336" s="130"/>
      <c r="H336" s="130"/>
      <c r="I336" s="111"/>
      <c r="J336" s="111"/>
    </row>
    <row r="337" spans="1:10" ht="12" customHeight="1" x14ac:dyDescent="0.2">
      <c r="A337" s="19"/>
      <c r="B337" s="28">
        <v>633006</v>
      </c>
      <c r="C337" s="71" t="s">
        <v>43</v>
      </c>
      <c r="D337" s="52">
        <v>1500</v>
      </c>
      <c r="E337" s="111">
        <v>1100</v>
      </c>
      <c r="F337" s="130">
        <v>1000</v>
      </c>
      <c r="G337" s="130">
        <v>461</v>
      </c>
      <c r="H337" s="130">
        <v>500</v>
      </c>
      <c r="I337" s="111">
        <v>500</v>
      </c>
      <c r="J337" s="111">
        <v>500</v>
      </c>
    </row>
    <row r="338" spans="1:10" ht="12" customHeight="1" x14ac:dyDescent="0.2">
      <c r="A338" s="19"/>
      <c r="B338" s="28">
        <v>633009</v>
      </c>
      <c r="C338" s="71" t="s">
        <v>201</v>
      </c>
      <c r="D338" s="52">
        <v>100</v>
      </c>
      <c r="E338" s="111">
        <v>150</v>
      </c>
      <c r="F338" s="130">
        <v>200</v>
      </c>
      <c r="G338" s="130">
        <v>110</v>
      </c>
      <c r="H338" s="130">
        <v>100</v>
      </c>
      <c r="I338" s="111">
        <v>100</v>
      </c>
      <c r="J338" s="111">
        <v>100</v>
      </c>
    </row>
    <row r="339" spans="1:10" ht="12" customHeight="1" x14ac:dyDescent="0.2">
      <c r="A339" s="19"/>
      <c r="B339" s="28">
        <v>633010</v>
      </c>
      <c r="C339" s="71" t="s">
        <v>160</v>
      </c>
      <c r="D339" s="52">
        <v>50</v>
      </c>
      <c r="E339" s="111">
        <v>50</v>
      </c>
      <c r="F339" s="130">
        <v>50</v>
      </c>
      <c r="G339" s="130">
        <v>0</v>
      </c>
      <c r="H339" s="130"/>
      <c r="I339" s="111"/>
      <c r="J339" s="111"/>
    </row>
    <row r="340" spans="1:10" ht="12" customHeight="1" x14ac:dyDescent="0.2">
      <c r="A340" s="19"/>
      <c r="B340" s="28">
        <v>633011</v>
      </c>
      <c r="C340" s="71" t="s">
        <v>113</v>
      </c>
      <c r="D340" s="33"/>
      <c r="E340" s="108"/>
      <c r="F340" s="127"/>
      <c r="G340" s="127"/>
      <c r="H340" s="127"/>
      <c r="I340" s="108"/>
      <c r="J340" s="108"/>
    </row>
    <row r="341" spans="1:10" ht="12" customHeight="1" x14ac:dyDescent="0.2">
      <c r="A341" s="19"/>
      <c r="B341" s="53">
        <v>635</v>
      </c>
      <c r="C341" s="72" t="s">
        <v>139</v>
      </c>
      <c r="D341" s="73">
        <f t="shared" ref="D341:J341" si="148">SUM(D342:D345)</f>
        <v>200</v>
      </c>
      <c r="E341" s="109">
        <f t="shared" ref="E341:F341" si="149">SUM(E342:E345)</f>
        <v>200</v>
      </c>
      <c r="F341" s="150">
        <f t="shared" si="149"/>
        <v>300</v>
      </c>
      <c r="G341" s="150">
        <f t="shared" si="148"/>
        <v>600</v>
      </c>
      <c r="H341" s="150">
        <f t="shared" si="148"/>
        <v>2000</v>
      </c>
      <c r="I341" s="150">
        <f t="shared" si="148"/>
        <v>500</v>
      </c>
      <c r="J341" s="150">
        <f t="shared" si="148"/>
        <v>500</v>
      </c>
    </row>
    <row r="342" spans="1:10" ht="12" customHeight="1" x14ac:dyDescent="0.2">
      <c r="A342" s="19"/>
      <c r="B342" s="39"/>
      <c r="C342" s="71"/>
      <c r="D342" s="33"/>
      <c r="E342" s="108"/>
      <c r="F342" s="127"/>
      <c r="G342" s="127"/>
      <c r="H342" s="127"/>
      <c r="I342" s="108"/>
      <c r="J342" s="108"/>
    </row>
    <row r="343" spans="1:10" ht="12" customHeight="1" x14ac:dyDescent="0.2">
      <c r="A343" s="19"/>
      <c r="B343" s="39">
        <v>635004</v>
      </c>
      <c r="C343" s="71" t="s">
        <v>167</v>
      </c>
      <c r="D343" s="52">
        <v>200</v>
      </c>
      <c r="E343" s="111">
        <v>200</v>
      </c>
      <c r="F343" s="130">
        <v>300</v>
      </c>
      <c r="G343" s="130">
        <v>600</v>
      </c>
      <c r="H343" s="130"/>
      <c r="I343" s="111"/>
      <c r="J343" s="111"/>
    </row>
    <row r="344" spans="1:10" ht="12" customHeight="1" x14ac:dyDescent="0.2">
      <c r="A344" s="19"/>
      <c r="B344" s="39">
        <v>635006</v>
      </c>
      <c r="C344" s="40" t="s">
        <v>145</v>
      </c>
      <c r="D344" s="80"/>
      <c r="E344" s="108"/>
      <c r="F344" s="127"/>
      <c r="G344" s="130"/>
      <c r="H344" s="127">
        <v>2000</v>
      </c>
      <c r="I344" s="108">
        <v>500</v>
      </c>
      <c r="J344" s="108">
        <v>500</v>
      </c>
    </row>
    <row r="345" spans="1:10" ht="12" customHeight="1" x14ac:dyDescent="0.2">
      <c r="A345" s="19"/>
      <c r="B345" s="39"/>
      <c r="C345" s="40"/>
      <c r="D345" s="33"/>
      <c r="E345" s="108"/>
      <c r="F345" s="127"/>
      <c r="G345" s="127"/>
      <c r="H345" s="127"/>
      <c r="I345" s="108"/>
      <c r="J345" s="108"/>
    </row>
    <row r="346" spans="1:10" ht="12" customHeight="1" x14ac:dyDescent="0.2">
      <c r="A346" s="103"/>
      <c r="B346" s="53">
        <v>637</v>
      </c>
      <c r="C346" s="74" t="s">
        <v>18</v>
      </c>
      <c r="D346" s="74">
        <f>SUM(D348:D355)</f>
        <v>2165</v>
      </c>
      <c r="E346" s="119">
        <f>SUM(E347:E355)</f>
        <v>3380</v>
      </c>
      <c r="F346" s="151">
        <f t="shared" ref="F346" si="150">SUM(F347:F355)</f>
        <v>4962</v>
      </c>
      <c r="G346" s="151">
        <f>SUM(G347:G355)</f>
        <v>3173</v>
      </c>
      <c r="H346" s="151">
        <f t="shared" ref="H346:J346" si="151">SUM(H347:H355)</f>
        <v>3280</v>
      </c>
      <c r="I346" s="151">
        <f t="shared" si="151"/>
        <v>3280</v>
      </c>
      <c r="J346" s="151">
        <f t="shared" si="151"/>
        <v>3280</v>
      </c>
    </row>
    <row r="347" spans="1:10" ht="12" customHeight="1" x14ac:dyDescent="0.2">
      <c r="A347" s="19"/>
      <c r="B347" s="39">
        <v>637001</v>
      </c>
      <c r="C347" s="40" t="s">
        <v>258</v>
      </c>
      <c r="D347" s="33"/>
      <c r="E347" s="111">
        <v>300</v>
      </c>
      <c r="F347" s="130">
        <v>300</v>
      </c>
      <c r="G347" s="130"/>
      <c r="H347" s="130"/>
      <c r="I347" s="111"/>
      <c r="J347" s="111"/>
    </row>
    <row r="348" spans="1:10" ht="12" customHeight="1" x14ac:dyDescent="0.2">
      <c r="A348" s="19"/>
      <c r="B348" s="28">
        <v>637004</v>
      </c>
      <c r="C348" s="71" t="s">
        <v>53</v>
      </c>
      <c r="D348" s="33"/>
      <c r="E348" s="111"/>
      <c r="F348" s="130"/>
      <c r="G348" s="130"/>
      <c r="H348" s="130"/>
      <c r="I348" s="111"/>
      <c r="J348" s="111"/>
    </row>
    <row r="349" spans="1:10" ht="12" customHeight="1" x14ac:dyDescent="0.2">
      <c r="A349" s="19"/>
      <c r="B349" s="28">
        <v>637014</v>
      </c>
      <c r="C349" s="71" t="s">
        <v>163</v>
      </c>
      <c r="D349" s="52">
        <v>1700</v>
      </c>
      <c r="E349" s="111">
        <v>2100</v>
      </c>
      <c r="F349" s="130">
        <v>3662</v>
      </c>
      <c r="G349" s="130">
        <v>1082</v>
      </c>
      <c r="H349" s="130">
        <v>1000</v>
      </c>
      <c r="I349" s="111">
        <v>1000</v>
      </c>
      <c r="J349" s="111">
        <v>1000</v>
      </c>
    </row>
    <row r="350" spans="1:10" ht="12" customHeight="1" x14ac:dyDescent="0.2">
      <c r="A350" s="19"/>
      <c r="B350" s="28"/>
      <c r="C350" s="71" t="s">
        <v>286</v>
      </c>
      <c r="D350" s="52"/>
      <c r="E350" s="111"/>
      <c r="F350" s="130"/>
      <c r="G350" s="130">
        <v>1462</v>
      </c>
      <c r="H350" s="130">
        <v>1300</v>
      </c>
      <c r="I350" s="111">
        <v>1300</v>
      </c>
      <c r="J350" s="111">
        <v>1300</v>
      </c>
    </row>
    <row r="351" spans="1:10" ht="12" customHeight="1" x14ac:dyDescent="0.2">
      <c r="A351" s="19"/>
      <c r="B351" s="39">
        <v>637015</v>
      </c>
      <c r="C351" s="71" t="s">
        <v>122</v>
      </c>
      <c r="D351" s="52">
        <v>65</v>
      </c>
      <c r="E351" s="111">
        <v>180</v>
      </c>
      <c r="F351" s="130">
        <v>180</v>
      </c>
      <c r="G351" s="130">
        <v>129</v>
      </c>
      <c r="H351" s="130">
        <v>130</v>
      </c>
      <c r="I351" s="111">
        <v>130</v>
      </c>
      <c r="J351" s="111">
        <v>130</v>
      </c>
    </row>
    <row r="352" spans="1:10" ht="12" customHeight="1" x14ac:dyDescent="0.2">
      <c r="A352" s="19"/>
      <c r="B352" s="28">
        <v>637016</v>
      </c>
      <c r="C352" s="71" t="s">
        <v>55</v>
      </c>
      <c r="D352" s="52">
        <v>200</v>
      </c>
      <c r="E352" s="111">
        <v>300</v>
      </c>
      <c r="F352" s="130">
        <v>320</v>
      </c>
      <c r="G352" s="130">
        <v>257</v>
      </c>
      <c r="H352" s="130">
        <v>350</v>
      </c>
      <c r="I352" s="111">
        <v>350</v>
      </c>
      <c r="J352" s="111">
        <v>350</v>
      </c>
    </row>
    <row r="353" spans="1:10" ht="12" customHeight="1" x14ac:dyDescent="0.2">
      <c r="A353" s="19"/>
      <c r="B353" s="39">
        <v>637027</v>
      </c>
      <c r="C353" s="40" t="s">
        <v>224</v>
      </c>
      <c r="D353" s="52">
        <v>200</v>
      </c>
      <c r="E353" s="111">
        <v>500</v>
      </c>
      <c r="F353" s="130">
        <v>500</v>
      </c>
      <c r="G353" s="130">
        <v>243</v>
      </c>
      <c r="H353" s="130">
        <v>500</v>
      </c>
      <c r="I353" s="111">
        <v>500</v>
      </c>
      <c r="J353" s="111">
        <v>500</v>
      </c>
    </row>
    <row r="354" spans="1:10" ht="12" customHeight="1" x14ac:dyDescent="0.2">
      <c r="A354" s="19"/>
      <c r="B354" s="39">
        <v>637030</v>
      </c>
      <c r="C354" s="40" t="s">
        <v>275</v>
      </c>
      <c r="D354" s="52"/>
      <c r="E354" s="111"/>
      <c r="F354" s="130"/>
      <c r="G354" s="130"/>
      <c r="H354" s="130"/>
      <c r="I354" s="111"/>
      <c r="J354" s="111"/>
    </row>
    <row r="355" spans="1:10" ht="12" customHeight="1" x14ac:dyDescent="0.2">
      <c r="A355" s="19"/>
      <c r="B355" s="39">
        <v>642015</v>
      </c>
      <c r="C355" s="40" t="s">
        <v>164</v>
      </c>
      <c r="D355" s="33"/>
      <c r="E355" s="111"/>
      <c r="F355" s="130"/>
      <c r="G355" s="130"/>
      <c r="H355" s="130"/>
      <c r="I355" s="111"/>
      <c r="J355" s="111"/>
    </row>
    <row r="356" spans="1:10" ht="12" customHeight="1" x14ac:dyDescent="0.2">
      <c r="A356" s="33" t="s">
        <v>80</v>
      </c>
      <c r="B356" s="53" t="s">
        <v>175</v>
      </c>
      <c r="C356" s="44"/>
      <c r="D356" s="96">
        <f t="shared" ref="D356:J356" si="152">D357+D362+D367+D378+D382+D389</f>
        <v>1970</v>
      </c>
      <c r="E356" s="96">
        <f t="shared" ref="E356:F356" si="153">E357+E362+E367+E378+E382+E389</f>
        <v>1900</v>
      </c>
      <c r="F356" s="152">
        <f t="shared" si="153"/>
        <v>1300</v>
      </c>
      <c r="G356" s="152">
        <f t="shared" si="152"/>
        <v>0</v>
      </c>
      <c r="H356" s="152">
        <f t="shared" si="152"/>
        <v>0</v>
      </c>
      <c r="I356" s="152">
        <f t="shared" si="152"/>
        <v>0</v>
      </c>
      <c r="J356" s="152">
        <f t="shared" si="152"/>
        <v>0</v>
      </c>
    </row>
    <row r="357" spans="1:10" ht="12" customHeight="1" x14ac:dyDescent="0.2">
      <c r="A357" s="51"/>
      <c r="B357" s="53">
        <v>610</v>
      </c>
      <c r="C357" s="42" t="s">
        <v>109</v>
      </c>
      <c r="D357" s="42">
        <f t="shared" ref="D357:I357" si="154">SUM(D359:D361)</f>
        <v>0</v>
      </c>
      <c r="E357" s="42">
        <f t="shared" ref="E357" si="155">SUM(E359:E361)</f>
        <v>0</v>
      </c>
      <c r="F357" s="140">
        <f t="shared" ref="F357" si="156">SUM(F359:F361)</f>
        <v>0</v>
      </c>
      <c r="G357" s="140">
        <f t="shared" si="154"/>
        <v>0</v>
      </c>
      <c r="H357" s="140">
        <f t="shared" si="154"/>
        <v>0</v>
      </c>
      <c r="I357" s="42">
        <f t="shared" si="154"/>
        <v>0</v>
      </c>
      <c r="J357" s="42">
        <f t="shared" ref="J357" si="157">SUM(J359:J361)</f>
        <v>0</v>
      </c>
    </row>
    <row r="358" spans="1:10" ht="12" customHeight="1" x14ac:dyDescent="0.2">
      <c r="A358" s="33"/>
      <c r="B358" s="53"/>
      <c r="C358" s="44"/>
      <c r="D358" s="30"/>
      <c r="E358" s="108"/>
      <c r="F358" s="127"/>
      <c r="G358" s="127"/>
      <c r="H358" s="127"/>
      <c r="I358" s="108"/>
      <c r="J358" s="108"/>
    </row>
    <row r="359" spans="1:10" ht="12" customHeight="1" x14ac:dyDescent="0.2">
      <c r="A359" s="19"/>
      <c r="B359" s="28">
        <v>611</v>
      </c>
      <c r="C359" s="71" t="s">
        <v>100</v>
      </c>
      <c r="D359" s="52"/>
      <c r="E359" s="108"/>
      <c r="F359" s="127"/>
      <c r="G359" s="127"/>
      <c r="H359" s="127"/>
      <c r="I359" s="108"/>
      <c r="J359" s="108"/>
    </row>
    <row r="360" spans="1:10" ht="12" customHeight="1" x14ac:dyDescent="0.2">
      <c r="A360" s="19"/>
      <c r="B360" s="28">
        <v>612002</v>
      </c>
      <c r="C360" s="71" t="s">
        <v>129</v>
      </c>
      <c r="D360" s="52"/>
      <c r="E360" s="108"/>
      <c r="F360" s="127"/>
      <c r="G360" s="127"/>
      <c r="H360" s="127"/>
      <c r="I360" s="108"/>
      <c r="J360" s="108"/>
    </row>
    <row r="361" spans="1:10" ht="12" customHeight="1" x14ac:dyDescent="0.2">
      <c r="A361" s="19"/>
      <c r="B361" s="28">
        <v>614</v>
      </c>
      <c r="C361" s="71" t="s">
        <v>215</v>
      </c>
      <c r="D361" s="80"/>
      <c r="E361" s="108"/>
      <c r="F361" s="127"/>
      <c r="G361" s="127"/>
      <c r="H361" s="127"/>
      <c r="I361" s="108"/>
      <c r="J361" s="108"/>
    </row>
    <row r="362" spans="1:10" s="1" customFormat="1" ht="12.75" customHeight="1" x14ac:dyDescent="0.2">
      <c r="A362" s="103"/>
      <c r="B362" s="53">
        <v>620</v>
      </c>
      <c r="C362" s="72" t="s">
        <v>138</v>
      </c>
      <c r="D362" s="72">
        <f t="shared" ref="D362:I362" si="158">SUM(D364:D366)</f>
        <v>0</v>
      </c>
      <c r="E362" s="74">
        <f t="shared" ref="E362:F362" si="159">SUM(E364:E366)</f>
        <v>0</v>
      </c>
      <c r="F362" s="149">
        <f t="shared" si="159"/>
        <v>0</v>
      </c>
      <c r="G362" s="149">
        <f t="shared" si="158"/>
        <v>0</v>
      </c>
      <c r="H362" s="149">
        <f t="shared" si="158"/>
        <v>0</v>
      </c>
      <c r="I362" s="74">
        <f t="shared" si="158"/>
        <v>0</v>
      </c>
      <c r="J362" s="74">
        <f t="shared" ref="J362" si="160">SUM(J364:J366)</f>
        <v>0</v>
      </c>
    </row>
    <row r="363" spans="1:10" s="1" customFormat="1" ht="12" customHeight="1" x14ac:dyDescent="0.2">
      <c r="A363" s="19"/>
      <c r="B363" s="39"/>
      <c r="C363" s="71"/>
      <c r="D363" s="33"/>
      <c r="E363" s="108"/>
      <c r="F363" s="127"/>
      <c r="G363" s="127"/>
      <c r="H363" s="127"/>
      <c r="I363" s="108"/>
      <c r="J363" s="108"/>
    </row>
    <row r="364" spans="1:10" ht="12" customHeight="1" x14ac:dyDescent="0.2">
      <c r="A364" s="19"/>
      <c r="B364" s="28">
        <v>621</v>
      </c>
      <c r="C364" s="71" t="s">
        <v>101</v>
      </c>
      <c r="D364" s="80"/>
      <c r="E364" s="108"/>
      <c r="F364" s="127"/>
      <c r="G364" s="127"/>
      <c r="H364" s="127"/>
      <c r="I364" s="108"/>
      <c r="J364" s="108"/>
    </row>
    <row r="365" spans="1:10" ht="12" customHeight="1" x14ac:dyDescent="0.2">
      <c r="A365" s="19"/>
      <c r="B365" s="28">
        <v>623</v>
      </c>
      <c r="C365" s="71" t="s">
        <v>130</v>
      </c>
      <c r="D365" s="80"/>
      <c r="E365" s="108"/>
      <c r="F365" s="127"/>
      <c r="G365" s="127"/>
      <c r="H365" s="127"/>
      <c r="I365" s="108"/>
      <c r="J365" s="108"/>
    </row>
    <row r="366" spans="1:10" ht="12" customHeight="1" x14ac:dyDescent="0.2">
      <c r="A366" s="19"/>
      <c r="B366" s="28">
        <v>625</v>
      </c>
      <c r="C366" s="71" t="s">
        <v>131</v>
      </c>
      <c r="D366" s="52"/>
      <c r="E366" s="108"/>
      <c r="F366" s="127"/>
      <c r="G366" s="127"/>
      <c r="H366" s="127"/>
      <c r="I366" s="108"/>
      <c r="J366" s="108"/>
    </row>
    <row r="367" spans="1:10" ht="12" customHeight="1" x14ac:dyDescent="0.2">
      <c r="A367" s="103"/>
      <c r="B367" s="53">
        <v>630</v>
      </c>
      <c r="C367" s="72" t="s">
        <v>2</v>
      </c>
      <c r="D367" s="72">
        <f t="shared" ref="D367:I367" si="161">SUM(D368:D377)</f>
        <v>1970</v>
      </c>
      <c r="E367" s="74">
        <f t="shared" ref="E367:F367" si="162">SUM(E368:E377)</f>
        <v>1900</v>
      </c>
      <c r="F367" s="149">
        <f t="shared" si="162"/>
        <v>1300</v>
      </c>
      <c r="G367" s="149">
        <f t="shared" si="161"/>
        <v>0</v>
      </c>
      <c r="H367" s="149">
        <f t="shared" si="161"/>
        <v>0</v>
      </c>
      <c r="I367" s="74">
        <f t="shared" si="161"/>
        <v>0</v>
      </c>
      <c r="J367" s="74">
        <f t="shared" ref="J367" si="163">SUM(J368:J377)</f>
        <v>0</v>
      </c>
    </row>
    <row r="368" spans="1:10" ht="12" customHeight="1" x14ac:dyDescent="0.2">
      <c r="A368" s="19"/>
      <c r="B368" s="39">
        <v>631001</v>
      </c>
      <c r="C368" s="71" t="s">
        <v>198</v>
      </c>
      <c r="D368" s="52"/>
      <c r="E368" s="108"/>
      <c r="F368" s="127"/>
      <c r="G368" s="127"/>
      <c r="H368" s="127"/>
      <c r="I368" s="108"/>
      <c r="J368" s="108"/>
    </row>
    <row r="369" spans="1:10" ht="12" customHeight="1" x14ac:dyDescent="0.2">
      <c r="A369" s="19"/>
      <c r="B369" s="28">
        <v>632001</v>
      </c>
      <c r="C369" s="71" t="s">
        <v>202</v>
      </c>
      <c r="D369" s="52">
        <v>400</v>
      </c>
      <c r="E369" s="111">
        <v>400</v>
      </c>
      <c r="F369" s="130">
        <v>300</v>
      </c>
      <c r="G369" s="130"/>
      <c r="H369" s="130"/>
      <c r="I369" s="111"/>
      <c r="J369" s="111"/>
    </row>
    <row r="370" spans="1:10" ht="12" customHeight="1" x14ac:dyDescent="0.2">
      <c r="A370" s="19"/>
      <c r="B370" s="28">
        <v>632001</v>
      </c>
      <c r="C370" s="71" t="s">
        <v>203</v>
      </c>
      <c r="D370" s="52">
        <v>1500</v>
      </c>
      <c r="E370" s="111">
        <v>1500</v>
      </c>
      <c r="F370" s="130">
        <v>1000</v>
      </c>
      <c r="G370" s="130"/>
      <c r="H370" s="130"/>
      <c r="I370" s="111"/>
      <c r="J370" s="111"/>
    </row>
    <row r="371" spans="1:10" ht="12" customHeight="1" x14ac:dyDescent="0.2">
      <c r="A371" s="19"/>
      <c r="B371" s="28">
        <v>632002</v>
      </c>
      <c r="C371" s="71" t="s">
        <v>41</v>
      </c>
      <c r="D371" s="52">
        <v>70</v>
      </c>
      <c r="E371" s="108"/>
      <c r="F371" s="127"/>
      <c r="G371" s="127"/>
      <c r="H371" s="127"/>
      <c r="I371" s="108"/>
      <c r="J371" s="108"/>
    </row>
    <row r="372" spans="1:10" ht="12" customHeight="1" x14ac:dyDescent="0.2">
      <c r="A372" s="19"/>
      <c r="B372" s="28">
        <v>632003</v>
      </c>
      <c r="C372" s="71" t="s">
        <v>81</v>
      </c>
      <c r="D372" s="52"/>
      <c r="E372" s="108"/>
      <c r="F372" s="127"/>
      <c r="G372" s="127"/>
      <c r="H372" s="127"/>
      <c r="I372" s="108"/>
      <c r="J372" s="108"/>
    </row>
    <row r="373" spans="1:10" ht="12" customHeight="1" x14ac:dyDescent="0.2">
      <c r="A373" s="19"/>
      <c r="B373" s="28">
        <v>633001</v>
      </c>
      <c r="C373" s="71" t="s">
        <v>144</v>
      </c>
      <c r="D373" s="33"/>
      <c r="E373" s="108"/>
      <c r="F373" s="127"/>
      <c r="G373" s="127"/>
      <c r="H373" s="127"/>
      <c r="I373" s="108"/>
      <c r="J373" s="108"/>
    </row>
    <row r="374" spans="1:10" ht="12" customHeight="1" x14ac:dyDescent="0.2">
      <c r="A374" s="19"/>
      <c r="B374" s="28">
        <v>633006</v>
      </c>
      <c r="C374" s="71" t="s">
        <v>146</v>
      </c>
      <c r="D374" s="33"/>
      <c r="E374" s="108"/>
      <c r="F374" s="127"/>
      <c r="G374" s="127"/>
      <c r="H374" s="127"/>
      <c r="I374" s="108"/>
      <c r="J374" s="108"/>
    </row>
    <row r="375" spans="1:10" ht="12" customHeight="1" x14ac:dyDescent="0.2">
      <c r="A375" s="19"/>
      <c r="B375" s="28">
        <v>633006</v>
      </c>
      <c r="C375" s="71" t="s">
        <v>43</v>
      </c>
      <c r="D375" s="52">
        <v>0</v>
      </c>
      <c r="E375" s="108"/>
      <c r="F375" s="127"/>
      <c r="G375" s="127"/>
      <c r="H375" s="127"/>
      <c r="I375" s="108"/>
      <c r="J375" s="108"/>
    </row>
    <row r="376" spans="1:10" ht="12" customHeight="1" x14ac:dyDescent="0.2">
      <c r="A376" s="19"/>
      <c r="B376" s="28">
        <v>633009</v>
      </c>
      <c r="C376" s="71" t="s">
        <v>204</v>
      </c>
      <c r="D376" s="52"/>
      <c r="E376" s="108"/>
      <c r="F376" s="127"/>
      <c r="G376" s="127"/>
      <c r="H376" s="127"/>
      <c r="I376" s="108"/>
      <c r="J376" s="108"/>
    </row>
    <row r="377" spans="1:10" ht="12" customHeight="1" x14ac:dyDescent="0.2">
      <c r="A377" s="19"/>
      <c r="B377" s="28">
        <v>633011</v>
      </c>
      <c r="C377" s="71" t="s">
        <v>113</v>
      </c>
      <c r="D377" s="33"/>
      <c r="E377" s="108"/>
      <c r="F377" s="127"/>
      <c r="G377" s="127"/>
      <c r="H377" s="127"/>
      <c r="I377" s="108"/>
      <c r="J377" s="108"/>
    </row>
    <row r="378" spans="1:10" ht="12" customHeight="1" x14ac:dyDescent="0.2">
      <c r="A378" s="19"/>
      <c r="B378" s="53">
        <v>635</v>
      </c>
      <c r="C378" s="72" t="s">
        <v>139</v>
      </c>
      <c r="D378" s="73">
        <f t="shared" ref="D378:I378" si="164">SUM(D380:D381)</f>
        <v>0</v>
      </c>
      <c r="E378" s="73">
        <f t="shared" ref="E378" si="165">SUM(E380:E381)</f>
        <v>0</v>
      </c>
      <c r="F378" s="150">
        <f t="shared" ref="F378" si="166">SUM(F380:F381)</f>
        <v>0</v>
      </c>
      <c r="G378" s="150">
        <f t="shared" si="164"/>
        <v>0</v>
      </c>
      <c r="H378" s="150">
        <f t="shared" si="164"/>
        <v>0</v>
      </c>
      <c r="I378" s="73">
        <f t="shared" si="164"/>
        <v>0</v>
      </c>
      <c r="J378" s="73">
        <f t="shared" ref="J378" si="167">SUM(J380:J381)</f>
        <v>0</v>
      </c>
    </row>
    <row r="379" spans="1:10" ht="12" customHeight="1" x14ac:dyDescent="0.2">
      <c r="A379" s="19"/>
      <c r="B379" s="39"/>
      <c r="C379" s="71"/>
      <c r="D379" s="33"/>
      <c r="E379" s="108"/>
      <c r="F379" s="127"/>
      <c r="G379" s="127"/>
      <c r="H379" s="127"/>
      <c r="I379" s="108"/>
      <c r="J379" s="108"/>
    </row>
    <row r="380" spans="1:10" ht="12" customHeight="1" x14ac:dyDescent="0.2">
      <c r="A380" s="19"/>
      <c r="B380" s="39">
        <v>635004</v>
      </c>
      <c r="C380" s="71" t="s">
        <v>167</v>
      </c>
      <c r="D380" s="52"/>
      <c r="E380" s="108"/>
      <c r="F380" s="127"/>
      <c r="G380" s="127"/>
      <c r="H380" s="127"/>
      <c r="I380" s="108"/>
      <c r="J380" s="108"/>
    </row>
    <row r="381" spans="1:10" ht="12" customHeight="1" x14ac:dyDescent="0.2">
      <c r="A381" s="19"/>
      <c r="B381" s="39">
        <v>635006</v>
      </c>
      <c r="C381" s="40" t="s">
        <v>145</v>
      </c>
      <c r="D381" s="33"/>
      <c r="E381" s="108"/>
      <c r="F381" s="127"/>
      <c r="G381" s="127"/>
      <c r="H381" s="127"/>
      <c r="I381" s="108"/>
      <c r="J381" s="108"/>
    </row>
    <row r="382" spans="1:10" ht="12" customHeight="1" x14ac:dyDescent="0.2">
      <c r="A382" s="103"/>
      <c r="B382" s="53">
        <v>637</v>
      </c>
      <c r="C382" s="74" t="s">
        <v>18</v>
      </c>
      <c r="D382" s="74">
        <f t="shared" ref="D382:I382" si="168">SUM(D383:D390)</f>
        <v>0</v>
      </c>
      <c r="E382" s="74">
        <f t="shared" ref="E382:F382" si="169">SUM(E383:E390)</f>
        <v>0</v>
      </c>
      <c r="F382" s="149">
        <f t="shared" si="169"/>
        <v>0</v>
      </c>
      <c r="G382" s="149">
        <f t="shared" si="168"/>
        <v>0</v>
      </c>
      <c r="H382" s="149">
        <f t="shared" si="168"/>
        <v>0</v>
      </c>
      <c r="I382" s="74">
        <f t="shared" si="168"/>
        <v>0</v>
      </c>
      <c r="J382" s="74">
        <f t="shared" ref="J382" si="170">SUM(J383:J390)</f>
        <v>0</v>
      </c>
    </row>
    <row r="383" spans="1:10" ht="12" customHeight="1" x14ac:dyDescent="0.2">
      <c r="A383" s="19"/>
      <c r="B383" s="39">
        <v>637027</v>
      </c>
      <c r="C383" s="40" t="s">
        <v>206</v>
      </c>
      <c r="D383" s="52"/>
      <c r="E383" s="108"/>
      <c r="F383" s="127"/>
      <c r="G383" s="127"/>
      <c r="H383" s="127"/>
      <c r="I383" s="108"/>
      <c r="J383" s="108"/>
    </row>
    <row r="384" spans="1:10" ht="12" customHeight="1" x14ac:dyDescent="0.2">
      <c r="A384" s="19"/>
      <c r="B384" s="28">
        <v>637004</v>
      </c>
      <c r="C384" s="71" t="s">
        <v>53</v>
      </c>
      <c r="D384" s="33"/>
      <c r="E384" s="108"/>
      <c r="F384" s="127"/>
      <c r="G384" s="127"/>
      <c r="H384" s="127"/>
      <c r="I384" s="108"/>
      <c r="J384" s="108"/>
    </row>
    <row r="385" spans="1:10" ht="12" customHeight="1" x14ac:dyDescent="0.2">
      <c r="A385" s="19"/>
      <c r="B385" s="28">
        <v>637006</v>
      </c>
      <c r="C385" s="71" t="s">
        <v>205</v>
      </c>
      <c r="D385" s="52"/>
      <c r="E385" s="108"/>
      <c r="F385" s="127"/>
      <c r="G385" s="127"/>
      <c r="H385" s="127"/>
      <c r="I385" s="108"/>
      <c r="J385" s="108"/>
    </row>
    <row r="386" spans="1:10" ht="12" customHeight="1" x14ac:dyDescent="0.2">
      <c r="A386" s="19"/>
      <c r="B386" s="28">
        <v>637014</v>
      </c>
      <c r="C386" s="71" t="s">
        <v>163</v>
      </c>
      <c r="D386" s="52"/>
      <c r="E386" s="108"/>
      <c r="F386" s="127"/>
      <c r="G386" s="127"/>
      <c r="H386" s="127"/>
      <c r="I386" s="108"/>
      <c r="J386" s="108"/>
    </row>
    <row r="387" spans="1:10" ht="12" customHeight="1" x14ac:dyDescent="0.2">
      <c r="A387" s="19"/>
      <c r="B387" s="39">
        <v>637015</v>
      </c>
      <c r="C387" s="71" t="s">
        <v>122</v>
      </c>
      <c r="D387" s="52"/>
      <c r="E387" s="108"/>
      <c r="F387" s="127"/>
      <c r="G387" s="127"/>
      <c r="H387" s="127"/>
      <c r="I387" s="108"/>
      <c r="J387" s="108"/>
    </row>
    <row r="388" spans="1:10" ht="12" customHeight="1" x14ac:dyDescent="0.2">
      <c r="A388" s="19"/>
      <c r="B388" s="28">
        <v>637016</v>
      </c>
      <c r="C388" s="71" t="s">
        <v>55</v>
      </c>
      <c r="D388" s="52"/>
      <c r="E388" s="108"/>
      <c r="F388" s="127"/>
      <c r="G388" s="127"/>
      <c r="H388" s="127"/>
      <c r="I388" s="108"/>
      <c r="J388" s="108"/>
    </row>
    <row r="389" spans="1:10" ht="12" customHeight="1" x14ac:dyDescent="0.2">
      <c r="A389" s="19"/>
      <c r="B389" s="39"/>
      <c r="C389" s="40"/>
      <c r="D389" s="33"/>
      <c r="E389" s="108"/>
      <c r="F389" s="127"/>
      <c r="G389" s="127"/>
      <c r="H389" s="127"/>
      <c r="I389" s="108"/>
      <c r="J389" s="108"/>
    </row>
    <row r="390" spans="1:10" ht="12" customHeight="1" x14ac:dyDescent="0.2">
      <c r="A390" s="19"/>
      <c r="B390" s="39">
        <v>642015</v>
      </c>
      <c r="C390" s="40" t="s">
        <v>164</v>
      </c>
      <c r="D390" s="52">
        <v>0</v>
      </c>
      <c r="E390" s="108"/>
      <c r="F390" s="127"/>
      <c r="G390" s="127"/>
      <c r="H390" s="127"/>
      <c r="I390" s="108"/>
      <c r="J390" s="108"/>
    </row>
    <row r="391" spans="1:10" ht="12" customHeight="1" x14ac:dyDescent="0.2">
      <c r="A391" s="19"/>
      <c r="B391" s="39"/>
      <c r="C391" s="40"/>
      <c r="D391" s="33"/>
      <c r="E391" s="108"/>
      <c r="F391" s="127"/>
      <c r="G391" s="127"/>
      <c r="H391" s="127"/>
      <c r="I391" s="108"/>
      <c r="J391" s="108"/>
    </row>
    <row r="392" spans="1:10" ht="12" customHeight="1" x14ac:dyDescent="0.2">
      <c r="A392" s="33" t="s">
        <v>209</v>
      </c>
      <c r="B392" s="53" t="s">
        <v>210</v>
      </c>
      <c r="C392" s="44"/>
      <c r="D392" s="96">
        <f t="shared" ref="D392:I392" si="171">D393+D398</f>
        <v>0</v>
      </c>
      <c r="E392" s="96">
        <f t="shared" ref="E392:F392" si="172">E393+E398</f>
        <v>0</v>
      </c>
      <c r="F392" s="152">
        <f t="shared" si="172"/>
        <v>0</v>
      </c>
      <c r="G392" s="152">
        <f t="shared" si="171"/>
        <v>0</v>
      </c>
      <c r="H392" s="152">
        <f t="shared" si="171"/>
        <v>0</v>
      </c>
      <c r="I392" s="96">
        <f t="shared" si="171"/>
        <v>0</v>
      </c>
      <c r="J392" s="96">
        <f t="shared" ref="J392" si="173">J393+J398</f>
        <v>0</v>
      </c>
    </row>
    <row r="393" spans="1:10" ht="12" customHeight="1" x14ac:dyDescent="0.2">
      <c r="A393" s="51"/>
      <c r="B393" s="53">
        <v>610</v>
      </c>
      <c r="C393" s="42" t="s">
        <v>109</v>
      </c>
      <c r="D393" s="82">
        <f t="shared" ref="D393:I393" si="174">SUM(D394:D397)</f>
        <v>0</v>
      </c>
      <c r="E393" s="82">
        <f t="shared" ref="E393:F393" si="175">SUM(E394:E397)</f>
        <v>0</v>
      </c>
      <c r="F393" s="143">
        <f t="shared" si="175"/>
        <v>0</v>
      </c>
      <c r="G393" s="143">
        <f t="shared" si="174"/>
        <v>0</v>
      </c>
      <c r="H393" s="143">
        <f t="shared" si="174"/>
        <v>0</v>
      </c>
      <c r="I393" s="82">
        <f t="shared" si="174"/>
        <v>0</v>
      </c>
      <c r="J393" s="82">
        <f t="shared" ref="J393" si="176">SUM(J394:J397)</f>
        <v>0</v>
      </c>
    </row>
    <row r="394" spans="1:10" ht="12" customHeight="1" x14ac:dyDescent="0.2">
      <c r="A394" s="33"/>
      <c r="B394" s="53"/>
      <c r="C394" s="44" t="s">
        <v>226</v>
      </c>
      <c r="D394" s="78"/>
      <c r="E394" s="108"/>
      <c r="F394" s="127"/>
      <c r="G394" s="127"/>
      <c r="H394" s="127"/>
      <c r="I394" s="108"/>
      <c r="J394" s="108"/>
    </row>
    <row r="395" spans="1:10" ht="12" customHeight="1" x14ac:dyDescent="0.2">
      <c r="A395" s="19"/>
      <c r="B395" s="28">
        <v>611</v>
      </c>
      <c r="C395" s="71" t="s">
        <v>100</v>
      </c>
      <c r="D395" s="52"/>
      <c r="E395" s="108"/>
      <c r="F395" s="127"/>
      <c r="G395" s="127"/>
      <c r="H395" s="127"/>
      <c r="I395" s="108"/>
      <c r="J395" s="108"/>
    </row>
    <row r="396" spans="1:10" ht="12" customHeight="1" x14ac:dyDescent="0.2">
      <c r="A396" s="19"/>
      <c r="B396" s="28">
        <v>612002</v>
      </c>
      <c r="C396" s="71" t="s">
        <v>129</v>
      </c>
      <c r="D396" s="33"/>
      <c r="E396" s="108"/>
      <c r="F396" s="127"/>
      <c r="G396" s="127"/>
      <c r="H396" s="127"/>
      <c r="I396" s="108"/>
      <c r="J396" s="108"/>
    </row>
    <row r="397" spans="1:10" ht="12" customHeight="1" x14ac:dyDescent="0.2">
      <c r="A397" s="19"/>
      <c r="B397" s="28">
        <v>614</v>
      </c>
      <c r="C397" s="71" t="s">
        <v>15</v>
      </c>
      <c r="D397" s="33"/>
      <c r="E397" s="108"/>
      <c r="F397" s="127"/>
      <c r="G397" s="127"/>
      <c r="H397" s="127"/>
      <c r="I397" s="108"/>
      <c r="J397" s="108"/>
    </row>
    <row r="398" spans="1:10" ht="12" customHeight="1" x14ac:dyDescent="0.2">
      <c r="A398" s="103"/>
      <c r="B398" s="53">
        <v>620</v>
      </c>
      <c r="C398" s="72" t="s">
        <v>138</v>
      </c>
      <c r="D398" s="72">
        <f t="shared" ref="D398:I398" si="177">SUM(D400:D403)</f>
        <v>0</v>
      </c>
      <c r="E398" s="74">
        <f t="shared" ref="E398:F398" si="178">SUM(E400:E403)</f>
        <v>0</v>
      </c>
      <c r="F398" s="149">
        <f t="shared" si="178"/>
        <v>0</v>
      </c>
      <c r="G398" s="149">
        <f t="shared" si="177"/>
        <v>0</v>
      </c>
      <c r="H398" s="149">
        <f t="shared" si="177"/>
        <v>0</v>
      </c>
      <c r="I398" s="74">
        <f t="shared" si="177"/>
        <v>0</v>
      </c>
      <c r="J398" s="74">
        <f t="shared" ref="J398" si="179">SUM(J400:J403)</f>
        <v>0</v>
      </c>
    </row>
    <row r="399" spans="1:10" ht="12" customHeight="1" x14ac:dyDescent="0.2">
      <c r="A399" s="19"/>
      <c r="B399" s="39"/>
      <c r="C399" s="71"/>
      <c r="D399" s="33"/>
      <c r="E399" s="108"/>
      <c r="F399" s="127"/>
      <c r="G399" s="127"/>
      <c r="H399" s="127"/>
      <c r="I399" s="108"/>
      <c r="J399" s="108"/>
    </row>
    <row r="400" spans="1:10" ht="12" customHeight="1" x14ac:dyDescent="0.2">
      <c r="A400" s="19"/>
      <c r="B400" s="28">
        <v>621</v>
      </c>
      <c r="C400" s="71" t="s">
        <v>101</v>
      </c>
      <c r="D400" s="33"/>
      <c r="E400" s="108"/>
      <c r="F400" s="127"/>
      <c r="G400" s="127"/>
      <c r="H400" s="127"/>
      <c r="I400" s="108"/>
      <c r="J400" s="108"/>
    </row>
    <row r="401" spans="1:10" ht="12" customHeight="1" x14ac:dyDescent="0.2">
      <c r="A401" s="19"/>
      <c r="B401" s="28">
        <v>623</v>
      </c>
      <c r="C401" s="71" t="s">
        <v>130</v>
      </c>
      <c r="D401" s="52"/>
      <c r="E401" s="108"/>
      <c r="F401" s="127"/>
      <c r="G401" s="127"/>
      <c r="H401" s="127"/>
      <c r="I401" s="108"/>
      <c r="J401" s="108"/>
    </row>
    <row r="402" spans="1:10" ht="12" customHeight="1" x14ac:dyDescent="0.2">
      <c r="A402" s="19"/>
      <c r="B402" s="28">
        <v>625</v>
      </c>
      <c r="C402" s="71" t="s">
        <v>131</v>
      </c>
      <c r="D402" s="52"/>
      <c r="E402" s="108"/>
      <c r="F402" s="127"/>
      <c r="G402" s="127"/>
      <c r="H402" s="127"/>
      <c r="I402" s="108"/>
      <c r="J402" s="108"/>
    </row>
    <row r="403" spans="1:10" ht="12" customHeight="1" x14ac:dyDescent="0.2">
      <c r="A403" s="19"/>
      <c r="B403" s="28">
        <v>637016</v>
      </c>
      <c r="C403" s="71" t="s">
        <v>207</v>
      </c>
      <c r="D403" s="52"/>
      <c r="E403" s="108"/>
      <c r="F403" s="127"/>
      <c r="G403" s="127"/>
      <c r="H403" s="127"/>
      <c r="I403" s="108"/>
      <c r="J403" s="108"/>
    </row>
    <row r="404" spans="1:10" ht="12" customHeight="1" x14ac:dyDescent="0.2">
      <c r="A404" s="103"/>
      <c r="B404" s="53"/>
      <c r="C404" s="72"/>
      <c r="D404" s="33"/>
      <c r="E404" s="108"/>
      <c r="F404" s="127"/>
      <c r="G404" s="127"/>
      <c r="H404" s="127"/>
      <c r="I404" s="108"/>
      <c r="J404" s="108"/>
    </row>
    <row r="405" spans="1:10" ht="12" customHeight="1" x14ac:dyDescent="0.2">
      <c r="A405" s="33"/>
      <c r="B405" s="28"/>
      <c r="C405" s="71"/>
      <c r="D405" s="33"/>
      <c r="E405" s="108"/>
      <c r="F405" s="127"/>
      <c r="G405" s="127"/>
      <c r="H405" s="127"/>
      <c r="I405" s="108"/>
      <c r="J405" s="108"/>
    </row>
    <row r="406" spans="1:10" ht="12" customHeight="1" x14ac:dyDescent="0.2">
      <c r="A406" s="161" t="s">
        <v>12</v>
      </c>
      <c r="B406" s="156"/>
      <c r="C406" s="157"/>
      <c r="D406" s="118">
        <f>SUM(D407+D410)</f>
        <v>10100</v>
      </c>
      <c r="E406" s="118">
        <f t="shared" ref="E406:F406" si="180">SUM(E409+E410)</f>
        <v>8092</v>
      </c>
      <c r="F406" s="118">
        <f t="shared" si="180"/>
        <v>5605</v>
      </c>
      <c r="G406" s="118">
        <f t="shared" ref="G406:I406" si="181">SUM(G409+G410)</f>
        <v>4519</v>
      </c>
      <c r="H406" s="118">
        <f t="shared" si="181"/>
        <v>2700</v>
      </c>
      <c r="I406" s="118">
        <f t="shared" si="181"/>
        <v>2700</v>
      </c>
      <c r="J406" s="118">
        <f t="shared" ref="J406" si="182">SUM(J409+J410)</f>
        <v>2700</v>
      </c>
    </row>
    <row r="407" spans="1:10" ht="12" customHeight="1" x14ac:dyDescent="0.2">
      <c r="A407" s="104"/>
      <c r="B407" s="75">
        <v>630</v>
      </c>
      <c r="C407" s="76" t="s">
        <v>2</v>
      </c>
      <c r="D407" s="105">
        <f>SUM(D408:D409)</f>
        <v>3000</v>
      </c>
      <c r="E407" s="105">
        <f t="shared" ref="E407" si="183">SUM(E409)</f>
        <v>3000</v>
      </c>
      <c r="F407" s="136">
        <f t="shared" ref="F407" si="184">SUM(F409)</f>
        <v>2500</v>
      </c>
      <c r="G407" s="136">
        <f t="shared" ref="G407:J407" si="185">SUM(G409)</f>
        <v>2000</v>
      </c>
      <c r="H407" s="136">
        <f t="shared" si="185"/>
        <v>2700</v>
      </c>
      <c r="I407" s="136">
        <f t="shared" si="185"/>
        <v>2700</v>
      </c>
      <c r="J407" s="136">
        <f t="shared" si="185"/>
        <v>2700</v>
      </c>
    </row>
    <row r="408" spans="1:10" ht="12" customHeight="1" x14ac:dyDescent="0.2">
      <c r="A408" s="104" t="s">
        <v>157</v>
      </c>
      <c r="B408" s="112">
        <v>642026</v>
      </c>
      <c r="C408" s="77" t="s">
        <v>259</v>
      </c>
      <c r="D408" s="113">
        <v>400</v>
      </c>
      <c r="E408" s="127"/>
      <c r="F408" s="127"/>
      <c r="G408" s="127"/>
      <c r="H408" s="127"/>
      <c r="I408" s="108"/>
      <c r="J408" s="108"/>
    </row>
    <row r="409" spans="1:10" ht="12" customHeight="1" x14ac:dyDescent="0.2">
      <c r="A409" s="91" t="s">
        <v>157</v>
      </c>
      <c r="B409" s="57">
        <v>642026</v>
      </c>
      <c r="C409" s="44" t="s">
        <v>250</v>
      </c>
      <c r="D409" s="29">
        <v>2600</v>
      </c>
      <c r="E409" s="111">
        <v>3000</v>
      </c>
      <c r="F409" s="130">
        <v>2500</v>
      </c>
      <c r="G409" s="130">
        <v>2000</v>
      </c>
      <c r="H409" s="130">
        <v>2700</v>
      </c>
      <c r="I409" s="111">
        <v>2700</v>
      </c>
      <c r="J409" s="111">
        <v>2700</v>
      </c>
    </row>
    <row r="410" spans="1:10" ht="12" customHeight="1" x14ac:dyDescent="0.2">
      <c r="A410" s="106"/>
      <c r="B410" s="61">
        <v>640</v>
      </c>
      <c r="C410" s="42" t="s">
        <v>140</v>
      </c>
      <c r="D410" s="62">
        <f t="shared" ref="D410:I410" si="186">SUM(D411:D419)</f>
        <v>7100</v>
      </c>
      <c r="E410" s="62">
        <f t="shared" ref="E410:F410" si="187">SUM(E411:E419)</f>
        <v>5092</v>
      </c>
      <c r="F410" s="136">
        <f t="shared" si="187"/>
        <v>3105</v>
      </c>
      <c r="G410" s="130">
        <f t="shared" si="186"/>
        <v>2519</v>
      </c>
      <c r="H410" s="136">
        <f t="shared" si="186"/>
        <v>0</v>
      </c>
      <c r="I410" s="62">
        <f t="shared" si="186"/>
        <v>0</v>
      </c>
      <c r="J410" s="62">
        <f t="shared" ref="J410" si="188">SUM(J411:J419)</f>
        <v>0</v>
      </c>
    </row>
    <row r="411" spans="1:10" ht="12" customHeight="1" x14ac:dyDescent="0.2">
      <c r="A411" s="91"/>
      <c r="B411" s="57"/>
      <c r="C411" s="44"/>
      <c r="D411" s="29"/>
      <c r="E411" s="108"/>
      <c r="F411" s="127"/>
      <c r="G411" s="130"/>
      <c r="H411" s="127"/>
      <c r="I411" s="108"/>
      <c r="J411" s="108"/>
    </row>
    <row r="412" spans="1:10" ht="12" customHeight="1" x14ac:dyDescent="0.2">
      <c r="A412" s="107" t="s">
        <v>208</v>
      </c>
      <c r="B412" s="57">
        <v>611</v>
      </c>
      <c r="C412" s="81" t="s">
        <v>233</v>
      </c>
      <c r="D412" s="29">
        <v>5000</v>
      </c>
      <c r="E412" s="111">
        <v>2884</v>
      </c>
      <c r="F412" s="130">
        <v>1928</v>
      </c>
      <c r="G412" s="130">
        <v>1443</v>
      </c>
      <c r="H412" s="130"/>
      <c r="I412" s="108"/>
      <c r="J412" s="108"/>
    </row>
    <row r="413" spans="1:10" ht="12" customHeight="1" x14ac:dyDescent="0.2">
      <c r="A413" s="107"/>
      <c r="B413" s="57">
        <v>611</v>
      </c>
      <c r="C413" s="81" t="s">
        <v>234</v>
      </c>
      <c r="D413" s="29">
        <v>300</v>
      </c>
      <c r="E413" s="111"/>
      <c r="F413" s="130">
        <v>120</v>
      </c>
      <c r="G413" s="130">
        <v>104</v>
      </c>
      <c r="H413" s="130"/>
      <c r="I413" s="108"/>
      <c r="J413" s="108"/>
    </row>
    <row r="414" spans="1:10" ht="12" customHeight="1" x14ac:dyDescent="0.2">
      <c r="A414" s="107"/>
      <c r="B414" s="28">
        <v>623</v>
      </c>
      <c r="C414" s="71" t="s">
        <v>235</v>
      </c>
      <c r="D414" s="29">
        <v>400</v>
      </c>
      <c r="E414" s="111">
        <v>288</v>
      </c>
      <c r="F414" s="130">
        <v>190</v>
      </c>
      <c r="G414" s="130">
        <v>146</v>
      </c>
      <c r="H414" s="130"/>
      <c r="I414" s="108"/>
      <c r="J414" s="108"/>
    </row>
    <row r="415" spans="1:10" ht="12" customHeight="1" x14ac:dyDescent="0.2">
      <c r="A415" s="107"/>
      <c r="B415" s="28">
        <v>623</v>
      </c>
      <c r="C415" s="71" t="s">
        <v>236</v>
      </c>
      <c r="D415" s="29">
        <v>30</v>
      </c>
      <c r="E415" s="111"/>
      <c r="F415" s="130">
        <v>10</v>
      </c>
      <c r="G415" s="130">
        <v>8</v>
      </c>
      <c r="H415" s="130"/>
      <c r="I415" s="108"/>
      <c r="J415" s="108"/>
    </row>
    <row r="416" spans="1:10" ht="12" customHeight="1" x14ac:dyDescent="0.2">
      <c r="A416" s="107"/>
      <c r="B416" s="28">
        <v>625</v>
      </c>
      <c r="C416" s="71" t="s">
        <v>237</v>
      </c>
      <c r="D416" s="29">
        <v>1300</v>
      </c>
      <c r="E416" s="111">
        <v>720</v>
      </c>
      <c r="F416" s="130">
        <v>480</v>
      </c>
      <c r="G416" s="130">
        <v>366</v>
      </c>
      <c r="H416" s="130"/>
      <c r="I416" s="108"/>
      <c r="J416" s="108"/>
    </row>
    <row r="417" spans="1:10" ht="12" customHeight="1" x14ac:dyDescent="0.2">
      <c r="A417" s="107"/>
      <c r="B417" s="28">
        <v>625</v>
      </c>
      <c r="C417" s="71" t="s">
        <v>238</v>
      </c>
      <c r="D417" s="29">
        <v>70</v>
      </c>
      <c r="E417" s="111"/>
      <c r="F417" s="130">
        <v>25</v>
      </c>
      <c r="G417" s="130">
        <v>20</v>
      </c>
      <c r="H417" s="130"/>
      <c r="I417" s="108"/>
      <c r="J417" s="108"/>
    </row>
    <row r="418" spans="1:10" ht="12" customHeight="1" x14ac:dyDescent="0.2">
      <c r="A418" s="107"/>
      <c r="B418" s="57">
        <v>633010</v>
      </c>
      <c r="C418" s="44" t="s">
        <v>251</v>
      </c>
      <c r="D418" s="29"/>
      <c r="E418" s="111">
        <v>1200</v>
      </c>
      <c r="F418" s="130">
        <v>352</v>
      </c>
      <c r="G418" s="130">
        <v>432</v>
      </c>
      <c r="H418" s="130"/>
      <c r="I418" s="108"/>
      <c r="J418" s="108"/>
    </row>
    <row r="419" spans="1:10" ht="9" customHeight="1" x14ac:dyDescent="0.2">
      <c r="A419" s="107"/>
      <c r="B419" s="57"/>
      <c r="C419" s="44"/>
      <c r="D419" s="29"/>
      <c r="E419" s="111"/>
      <c r="F419" s="130"/>
      <c r="G419" s="130"/>
      <c r="H419" s="130"/>
      <c r="I419" s="108"/>
      <c r="J419" s="108"/>
    </row>
    <row r="420" spans="1:10" ht="18" customHeight="1" x14ac:dyDescent="0.25">
      <c r="A420" s="120" t="s">
        <v>13</v>
      </c>
      <c r="B420" s="121"/>
      <c r="C420" s="122"/>
      <c r="D420" s="123">
        <f t="shared" ref="D420:J420" si="189">D406+D316+D230+D217+D187+D168+D149+D144+D9</f>
        <v>238181</v>
      </c>
      <c r="E420" s="123">
        <f t="shared" si="189"/>
        <v>238686</v>
      </c>
      <c r="F420" s="123">
        <f t="shared" si="189"/>
        <v>253157</v>
      </c>
      <c r="G420" s="123">
        <f t="shared" si="189"/>
        <v>251456</v>
      </c>
      <c r="H420" s="123">
        <f t="shared" si="189"/>
        <v>245333</v>
      </c>
      <c r="I420" s="123">
        <f t="shared" si="189"/>
        <v>241533</v>
      </c>
      <c r="J420" s="123">
        <f t="shared" si="189"/>
        <v>244333</v>
      </c>
    </row>
    <row r="421" spans="1:10" ht="12" customHeight="1" x14ac:dyDescent="0.25">
      <c r="A421" s="24"/>
      <c r="B421" s="25"/>
      <c r="C421" s="26"/>
      <c r="D421" s="27"/>
      <c r="E421" s="27"/>
    </row>
    <row r="422" spans="1:10" ht="12" customHeight="1" outlineLevel="1" x14ac:dyDescent="0.2"/>
    <row r="423" spans="1:10" ht="12" customHeight="1" outlineLevel="1" x14ac:dyDescent="0.2">
      <c r="C423" s="7"/>
    </row>
    <row r="424" spans="1:10" ht="12" customHeight="1" outlineLevel="1" x14ac:dyDescent="0.2">
      <c r="C424" s="8"/>
    </row>
    <row r="425" spans="1:10" ht="12" customHeight="1" outlineLevel="1" x14ac:dyDescent="0.2">
      <c r="C425" s="9"/>
    </row>
    <row r="426" spans="1:10" ht="12" customHeight="1" outlineLevel="1" x14ac:dyDescent="0.2">
      <c r="C426" s="9"/>
    </row>
    <row r="427" spans="1:10" ht="12" customHeight="1" outlineLevel="1" x14ac:dyDescent="0.2">
      <c r="C427" s="9"/>
    </row>
    <row r="428" spans="1:10" s="21" customFormat="1" ht="16.5" customHeight="1" x14ac:dyDescent="0.2">
      <c r="A428" s="2"/>
      <c r="B428" s="5"/>
      <c r="C428" s="9"/>
      <c r="D428" s="2"/>
      <c r="E428" s="2"/>
      <c r="F428" s="154"/>
      <c r="G428" s="154"/>
      <c r="H428" s="154"/>
    </row>
    <row r="429" spans="1:10" s="21" customFormat="1" ht="16.5" customHeight="1" x14ac:dyDescent="0.2">
      <c r="A429" s="2"/>
      <c r="B429" s="5"/>
      <c r="C429" s="9"/>
      <c r="D429" s="2"/>
      <c r="E429" s="2"/>
      <c r="F429" s="154"/>
      <c r="G429" s="154"/>
      <c r="H429" s="154"/>
    </row>
    <row r="430" spans="1:10" hidden="1" x14ac:dyDescent="0.2">
      <c r="B430" s="10"/>
      <c r="C430" s="2"/>
    </row>
    <row r="431" spans="1:10" ht="12" hidden="1" thickTop="1" x14ac:dyDescent="0.2">
      <c r="B431" s="11" t="s">
        <v>27</v>
      </c>
      <c r="C431" s="12"/>
    </row>
    <row r="432" spans="1:10" ht="15" hidden="1" x14ac:dyDescent="0.2">
      <c r="B432" s="13" t="s">
        <v>23</v>
      </c>
      <c r="C432" s="14">
        <f>PMT(4%/12,156,15000000,0,0)</f>
        <v>-123467.42335591247</v>
      </c>
    </row>
    <row r="433" spans="1:3" ht="15" hidden="1" x14ac:dyDescent="0.2">
      <c r="B433" s="13" t="s">
        <v>24</v>
      </c>
      <c r="C433" s="15">
        <f>(+C432*12)*-1</f>
        <v>1481609.0802709498</v>
      </c>
    </row>
    <row r="434" spans="1:3" ht="15" hidden="1" x14ac:dyDescent="0.2">
      <c r="B434" s="13" t="s">
        <v>25</v>
      </c>
      <c r="C434" s="15">
        <f>+C433-C435</f>
        <v>231609.08027094975</v>
      </c>
    </row>
    <row r="435" spans="1:3" ht="14.25" hidden="1" customHeight="1" x14ac:dyDescent="0.2">
      <c r="B435" s="16" t="s">
        <v>26</v>
      </c>
      <c r="C435" s="17">
        <f>+((15000000/144)*12)</f>
        <v>1250000</v>
      </c>
    </row>
    <row r="436" spans="1:3" ht="16.5" hidden="1" customHeight="1" x14ac:dyDescent="0.2">
      <c r="B436" s="2"/>
      <c r="C436" s="2"/>
    </row>
    <row r="437" spans="1:3" ht="11.25" hidden="1" customHeight="1" thickTop="1" x14ac:dyDescent="0.2">
      <c r="B437" s="2"/>
      <c r="C437" s="2"/>
    </row>
    <row r="438" spans="1:3" hidden="1" x14ac:dyDescent="0.2">
      <c r="B438" s="2"/>
      <c r="C438" s="2"/>
    </row>
    <row r="439" spans="1:3" hidden="1" x14ac:dyDescent="0.2">
      <c r="B439" s="2"/>
      <c r="C439" s="2"/>
    </row>
    <row r="440" spans="1:3" hidden="1" x14ac:dyDescent="0.2">
      <c r="B440" s="2"/>
      <c r="C440" s="2"/>
    </row>
    <row r="441" spans="1:3" hidden="1" x14ac:dyDescent="0.2">
      <c r="B441" s="2"/>
      <c r="C441" s="2"/>
    </row>
    <row r="442" spans="1:3" hidden="1" x14ac:dyDescent="0.2">
      <c r="B442" s="2"/>
      <c r="C442" s="2"/>
    </row>
    <row r="443" spans="1:3" hidden="1" x14ac:dyDescent="0.2">
      <c r="B443" s="2"/>
      <c r="C443" s="2"/>
    </row>
    <row r="444" spans="1:3" ht="12.75" x14ac:dyDescent="0.2">
      <c r="A444" s="18"/>
      <c r="B444" s="2"/>
      <c r="C444" s="2"/>
    </row>
    <row r="447" spans="1:3" hidden="1" x14ac:dyDescent="0.2"/>
    <row r="452" hidden="1" x14ac:dyDescent="0.2"/>
    <row r="457" hidden="1" x14ac:dyDescent="0.2"/>
    <row r="462" hidden="1" x14ac:dyDescent="0.2"/>
    <row r="463" hidden="1" x14ac:dyDescent="0.2"/>
    <row r="468" spans="2:3" x14ac:dyDescent="0.2">
      <c r="B468" s="2"/>
      <c r="C468" s="2"/>
    </row>
    <row r="469" spans="2:3" x14ac:dyDescent="0.2">
      <c r="B469" s="2"/>
      <c r="C469" s="2"/>
    </row>
    <row r="470" spans="2:3" x14ac:dyDescent="0.2">
      <c r="B470" s="2"/>
      <c r="C470" s="2"/>
    </row>
    <row r="471" spans="2:3" x14ac:dyDescent="0.2">
      <c r="B471" s="2"/>
      <c r="C471" s="2"/>
    </row>
    <row r="472" spans="2:3" hidden="1" x14ac:dyDescent="0.2">
      <c r="B472" s="2"/>
      <c r="C472" s="2"/>
    </row>
    <row r="473" spans="2:3" hidden="1" x14ac:dyDescent="0.2">
      <c r="B473" s="2"/>
      <c r="C473" s="2"/>
    </row>
    <row r="474" spans="2:3" x14ac:dyDescent="0.2">
      <c r="B474" s="2"/>
      <c r="C474" s="2"/>
    </row>
    <row r="475" spans="2:3" x14ac:dyDescent="0.2">
      <c r="B475" s="2"/>
      <c r="C475" s="2"/>
    </row>
    <row r="476" spans="2:3" x14ac:dyDescent="0.2">
      <c r="B476" s="2"/>
      <c r="C476" s="2"/>
    </row>
    <row r="477" spans="2:3" x14ac:dyDescent="0.2">
      <c r="B477" s="2"/>
      <c r="C477" s="2"/>
    </row>
    <row r="478" spans="2:3" x14ac:dyDescent="0.2">
      <c r="B478" s="2"/>
      <c r="C478" s="2"/>
    </row>
    <row r="479" spans="2:3" x14ac:dyDescent="0.2">
      <c r="B479" s="2"/>
      <c r="C479" s="2"/>
    </row>
    <row r="480" spans="2:3" x14ac:dyDescent="0.2">
      <c r="B480" s="2"/>
      <c r="C480" s="2"/>
    </row>
    <row r="481" spans="2:3" x14ac:dyDescent="0.2">
      <c r="B481" s="2"/>
      <c r="C481" s="2"/>
    </row>
    <row r="482" spans="2:3" x14ac:dyDescent="0.2">
      <c r="B482" s="2"/>
      <c r="C482" s="2"/>
    </row>
    <row r="483" spans="2:3" x14ac:dyDescent="0.2">
      <c r="B483" s="2"/>
      <c r="C483" s="2"/>
    </row>
    <row r="484" spans="2:3" x14ac:dyDescent="0.2">
      <c r="B484" s="2"/>
      <c r="C484" s="2"/>
    </row>
    <row r="485" spans="2:3" x14ac:dyDescent="0.2">
      <c r="B485" s="2"/>
      <c r="C485" s="2"/>
    </row>
    <row r="486" spans="2:3" hidden="1" x14ac:dyDescent="0.2">
      <c r="B486" s="2"/>
      <c r="C486" s="2"/>
    </row>
    <row r="487" spans="2:3" hidden="1" x14ac:dyDescent="0.2">
      <c r="B487" s="2"/>
      <c r="C487" s="2"/>
    </row>
    <row r="488" spans="2:3" x14ac:dyDescent="0.2">
      <c r="B488" s="2"/>
      <c r="C488" s="2"/>
    </row>
    <row r="489" spans="2:3" x14ac:dyDescent="0.2">
      <c r="B489" s="2"/>
      <c r="C489" s="2"/>
    </row>
    <row r="490" spans="2:3" x14ac:dyDescent="0.2">
      <c r="B490" s="2"/>
      <c r="C490" s="2"/>
    </row>
    <row r="491" spans="2:3" x14ac:dyDescent="0.2">
      <c r="B491" s="2"/>
      <c r="C491" s="2"/>
    </row>
    <row r="492" spans="2:3" x14ac:dyDescent="0.2">
      <c r="B492" s="2"/>
      <c r="C492" s="2"/>
    </row>
    <row r="493" spans="2:3" x14ac:dyDescent="0.2">
      <c r="B493" s="2"/>
      <c r="C493" s="2"/>
    </row>
    <row r="494" spans="2:3" x14ac:dyDescent="0.2">
      <c r="B494" s="2"/>
      <c r="C494" s="2"/>
    </row>
    <row r="495" spans="2:3" x14ac:dyDescent="0.2">
      <c r="B495" s="2"/>
      <c r="C495" s="2"/>
    </row>
    <row r="496" spans="2:3" x14ac:dyDescent="0.2">
      <c r="B496" s="2"/>
      <c r="C496" s="2"/>
    </row>
    <row r="497" spans="2:3" x14ac:dyDescent="0.2">
      <c r="B497" s="2"/>
      <c r="C497" s="2"/>
    </row>
    <row r="498" spans="2:3" x14ac:dyDescent="0.2">
      <c r="B498" s="2"/>
      <c r="C498" s="2"/>
    </row>
    <row r="499" spans="2:3" x14ac:dyDescent="0.2">
      <c r="B499" s="2"/>
      <c r="C499" s="2"/>
    </row>
    <row r="506" spans="2:3" ht="19.5" customHeight="1" x14ac:dyDescent="0.2"/>
    <row r="512" spans="2:3" ht="17.25" customHeight="1" x14ac:dyDescent="0.2"/>
  </sheetData>
  <dataConsolidate>
    <dataRefs count="2">
      <dataRef ref="A56:J64" sheet="bežne výdavky"/>
      <dataRef ref="A332:J334" sheet="bežne výdavky"/>
    </dataRefs>
  </dataConsolidate>
  <phoneticPr fontId="0" type="noConversion"/>
  <printOptions horizontalCentered="1"/>
  <pageMargins left="0.55000000000000004" right="0.19685039370078741" top="0.47" bottom="0.98425196850393704" header="0.51181102362204722" footer="0.51181102362204722"/>
  <pageSetup paperSize="9" scale="81" orientation="landscape" r:id="rId1"/>
  <headerFooter alignWithMargins="0">
    <oddFooter>&amp;L&amp;D&amp;R&amp;P</oddFooter>
  </headerFooter>
  <rowBreaks count="4" manualBreakCount="4">
    <brk id="99" max="16383" man="1"/>
    <brk id="186" max="16383" man="1"/>
    <brk id="280" max="16383" man="1"/>
    <brk id="3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bežne výdavky</vt:lpstr>
      <vt:lpstr>'bežne výdavky'!Názvy_tlače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2018-12-18T09:42:53Z</cp:lastPrinted>
  <dcterms:created xsi:type="dcterms:W3CDTF">2015-03-11T11:13:08Z</dcterms:created>
  <dcterms:modified xsi:type="dcterms:W3CDTF">2019-12-11T12:39:09Z</dcterms:modified>
</cp:coreProperties>
</file>